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xl/worksheets/sheet7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铁路" sheetId="1" r:id="rId3"/>
    <sheet name="民航" sheetId="2" r:id="rId4"/>
    <sheet name="道路" sheetId="3" r:id="rId5"/>
    <sheet name="水路" sheetId="4" r:id="rId6"/>
    <sheet name="普通国省道" sheetId="5" r:id="rId7"/>
    <sheet name="人员流动量汇总" sheetId="6" r:id="rId8"/>
    <sheet name="高速公路" sheetId="7" r:id="rId9"/>
  </sheets>
  <calcPr calcId="144525"/>
</workbook>
</file>

<file path=xl/sharedStrings.xml><?xml version="1.0" encoding="utf-8"?>
<sst xmlns="http://schemas.openxmlformats.org/spreadsheetml/2006/main" count="49" uniqueCount="49">
  <si>
    <t/>
  </si>
  <si>
    <t>日期</t>
  </si>
  <si>
    <t>铁路发送旅客
（万人次）</t>
  </si>
  <si>
    <t>铁路发送旅客累计
（万人次）</t>
  </si>
  <si>
    <t>2026年</t>
  </si>
  <si>
    <t>环比</t>
  </si>
  <si>
    <t>2025年</t>
  </si>
  <si>
    <t>同比2025</t>
  </si>
  <si>
    <t>2024年</t>
  </si>
  <si>
    <t>同比2024</t>
  </si>
  <si>
    <t>2026年累计</t>
  </si>
  <si>
    <t>累计同比2025</t>
  </si>
  <si>
    <t>累计同比2024</t>
  </si>
  <si>
    <t>前一日</t>
  </si>
  <si>
    <t>第1日</t>
  </si>
  <si>
    <t>第2日</t>
  </si>
  <si>
    <t>第3日</t>
  </si>
  <si>
    <t>第4日</t>
  </si>
  <si>
    <t>第5日</t>
  </si>
  <si>
    <t>第6日</t>
  </si>
  <si>
    <t>第7日</t>
  </si>
  <si>
    <t>第8日</t>
  </si>
  <si>
    <t>-</t>
  </si>
  <si>
    <t>日均</t>
  </si>
  <si>
    <t>民航发送旅客
（万人次）</t>
  </si>
  <si>
    <t>民航发送旅客累计
（万人次）</t>
  </si>
  <si>
    <t>道路发送旅客
（万人次）</t>
  </si>
  <si>
    <t>道路发送旅客累计
（万人次）</t>
  </si>
  <si>
    <t>同比2024年</t>
  </si>
  <si>
    <t>2019年</t>
  </si>
  <si>
    <t>同比2019</t>
  </si>
  <si>
    <t>累计同比2019</t>
  </si>
  <si>
    <t>水路发送旅客
（万人次）</t>
  </si>
  <si>
    <t>水路发送旅客累计
（万人次）</t>
  </si>
  <si>
    <t>小客车（1型车-9座及以下）通行流量
（万辆次）</t>
  </si>
  <si>
    <t>客运系数</t>
  </si>
  <si>
    <t>小客车（1型车-9座及以下）人员流动量
（万人次）</t>
  </si>
  <si>
    <t>小客车人员流动量累计（万人次）</t>
  </si>
  <si>
    <t>2026累计</t>
  </si>
  <si>
    <t>中小客车（19座及以下）车流量
（万辆次）</t>
  </si>
  <si>
    <t>中小客车（19座及以下）人员流动量
（万人次）</t>
  </si>
  <si>
    <t>中小客车人员流动量累计（万人次）</t>
  </si>
  <si>
    <t>环比基期</t>
  </si>
  <si>
    <t>全社会跨区域人员流动量
（万人次）</t>
  </si>
  <si>
    <t>公路人员流动量
（万人次）</t>
  </si>
  <si>
    <t>高速公路和普通国省道非营业性小客车出行量
（万人次）</t>
  </si>
  <si>
    <t>全社会跨区域人员流动量
累计（亿人次）</t>
  </si>
  <si>
    <t>公路人员流动量
累计（亿人次）</t>
  </si>
  <si>
    <t>高速公路和普通国省道非营业性小客车人员出行量累计（亿人次）</t>
  </si>
</sst>
</file>

<file path=xl/styles.xml><?xml version="1.0" encoding="utf-8"?>
<styleSheet xmlns="http://schemas.openxmlformats.org/spreadsheetml/2006/main">
  <numFmts count="14">
    <numFmt numFmtId="300" formatCode="0.00_ "/>
    <numFmt numFmtId="301" formatCode="0.0%"/>
    <numFmt numFmtId="302" formatCode="0.0000"/>
    <numFmt numFmtId="303" formatCode="0.0_ "/>
    <numFmt numFmtId="304" formatCode="0.0000;[Red]0.0000"/>
    <numFmt numFmtId="305" formatCode="0.00;[Red]0.00"/>
    <numFmt numFmtId="306" formatCode="0.0000_ "/>
    <numFmt numFmtId="307" formatCode="0.0000000_ "/>
    <numFmt numFmtId="308" formatCode="General"/>
    <numFmt numFmtId="309" formatCode="0%"/>
    <numFmt numFmtId="310" formatCode="_ &quot;￥&quot;* #,##0_ ;_ &quot;￥&quot;* \-#,##0_ ;_ &quot;￥&quot;* &quot;-&quot;_ ;_ @_ "/>
    <numFmt numFmtId="311" formatCode="_ * #,##0_ ;_ * \-#,##0_ ;_ * &quot;-&quot;_ ;_ @_ "/>
    <numFmt numFmtId="312" formatCode="_ &quot;￥&quot;* #,##0.00_ ;_ &quot;￥&quot;* \-#,##0.00_ ;_ &quot;￥&quot;* &quot;-&quot;??_ ;_ @_ "/>
    <numFmt numFmtId="313" formatCode="_ * #,##0.00_ ;_ * \-#,##0.00_ ;_ * &quot;-&quot;??_ ;_ @_ "/>
  </numFmts>
  <fonts count="51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sz val="12"/>
      <scheme val="minor"/>
    </font>
    <font>
      <charset val="134"/>
      <scheme val="minor"/>
    </font>
    <font>
      <name val="宋体"/>
      <sz val="12"/>
    </font>
    <font/>
    <font>
      <name val="宋体"/>
    </font>
    <font>
      <name val="宋体"/>
    </font>
    <font>
      <name val="SimSun"/>
    </font>
    <font>
      <name val="宋体"/>
      <charset val="134"/>
    </font>
    <font>
      <name val="宋体"/>
      <charset val="134"/>
      <scheme val="minor"/>
    </font>
    <font>
      <name val="SimSun"/>
    </font>
    <font>
      <charset val="134"/>
    </font>
    <font>
      <name val="宋体"/>
      <charset val="134"/>
      <sz val="11"/>
      <scheme val="minor"/>
    </font>
    <font>
      <name val="宋体"/>
      <charset val="134"/>
      <color theme="1"/>
      <sz val="11"/>
    </font>
    <font>
      <name val="宋体"/>
      <sz val="13"/>
    </font>
    <font>
      <name val="宋体"/>
      <sz val="11"/>
    </font>
    <font>
      <name val="SimSun"/>
      <charset val="134"/>
    </font>
    <font>
      <name val="微软雅黑 Light"/>
    </font>
    <font>
      <name val="微软雅黑 Light"/>
      <charset val="134"/>
      <scheme val="minor"/>
    </font>
    <font>
      <name val="SimSun"/>
      <charset val="134"/>
      <sz val="11"/>
    </font>
    <font>
      <name val="SimSun"/>
      <charset val="134"/>
      <color theme="1"/>
      <sz val="11"/>
    </font>
    <font/>
    <font>
      <name val="宋体"/>
      <color theme="1"/>
      <sz val="11"/>
    </font>
    <font>
      <name val="SimSun"/>
      <sz val="12"/>
    </font>
    <font>
      <name val="宋体"/>
      <charset val="134"/>
      <sz val="11"/>
    </font>
    <font>
      <name val="SimSun"/>
      <charset val="134"/>
      <scheme val="minor"/>
    </font>
    <font>
      <name val="SimSun"/>
      <sz val="11"/>
    </font>
    <font>
      <sz val="11"/>
    </font>
    <font>
      <name val="宋体"/>
      <charset val="134"/>
      <sz val="10"/>
      <scheme val="minor"/>
    </font>
    <font>
      <name val="宋体"/>
      <charset val="134"/>
      <color theme="1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theme="0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color rgb="FFFA7D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6500"/>
      <sz val="11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8CDDFA"/>
        <bgColor auto="1"/>
      </patternFill>
    </fill>
    <fill/>
    <fill>
      <patternFill patternType="solid">
        <fgColor rgb="FFFFFF00"/>
        <bgColor auto="1"/>
      </patternFill>
    </fill>
    <fill/>
    <fill>
      <patternFill patternType="solid">
        <fgColor rgb="FF8CDDFA"/>
        <bgColor auto="1"/>
      </patternFill>
    </fill>
    <fill>
      <patternFill patternType="solid">
        <fgColor rgb="FFFFFF00"/>
        <bgColor auto="1"/>
      </patternFill>
    </fill>
    <fill/>
    <fill>
      <patternFill patternType="none"/>
    </fill>
    <fill>
      <patternFill patternType="solid">
        <fgColor theme="7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 tint="0.399976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 diagonalUp="1" diagonalDown="1">
      <left style="thin">
        <color rgb="FF000000"/>
      </left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>
    <xf numFmtId="308" fontId="31" fillId="0" borderId="9" xfId="0">
      <alignment vertical="center"/>
    </xf>
    <xf numFmtId="308" fontId="32" fillId="9" borderId="9" xfId="0">
      <alignment vertical="center"/>
    </xf>
    <xf numFmtId="308" fontId="33" fillId="9" borderId="10" xfId="0">
      <alignment vertical="center"/>
    </xf>
    <xf numFmtId="308" fontId="34" fillId="10" borderId="9" xfId="0">
      <alignment vertical="center"/>
    </xf>
    <xf numFmtId="309" fontId="31" fillId="9" borderId="9" xfId="0">
      <alignment vertical="center"/>
    </xf>
    <xf numFmtId="308" fontId="35" fillId="11" borderId="9" xfId="0">
      <alignment vertical="center"/>
    </xf>
    <xf numFmtId="308" fontId="34" fillId="12" borderId="9" xfId="0">
      <alignment vertical="center"/>
    </xf>
    <xf numFmtId="308" fontId="31" fillId="13" borderId="11" xfId="0">
      <alignment vertical="center"/>
    </xf>
    <xf numFmtId="308" fontId="36" fillId="14" borderId="9" xfId="0">
      <alignment vertical="center"/>
    </xf>
    <xf numFmtId="308" fontId="34" fillId="15" borderId="9" xfId="0">
      <alignment vertical="center"/>
    </xf>
    <xf numFmtId="308" fontId="36" fillId="16" borderId="9" xfId="0">
      <alignment vertical="center"/>
    </xf>
    <xf numFmtId="308" fontId="37" fillId="9" borderId="9" xfId="0">
      <alignment vertical="center"/>
    </xf>
    <xf numFmtId="308" fontId="36" fillId="17" borderId="9" xfId="0">
      <alignment vertical="center"/>
    </xf>
    <xf numFmtId="308" fontId="36" fillId="18" borderId="9" xfId="0">
      <alignment vertical="center"/>
    </xf>
    <xf numFmtId="308" fontId="38" fillId="9" borderId="9" xfId="0">
      <alignment vertical="center"/>
    </xf>
    <xf numFmtId="310" fontId="31" fillId="9" borderId="9" xfId="0">
      <alignment vertical="center"/>
    </xf>
    <xf numFmtId="308" fontId="36" fillId="19" borderId="9" xfId="0">
      <alignment vertical="center"/>
    </xf>
    <xf numFmtId="308" fontId="37" fillId="9" borderId="12" xfId="0">
      <alignment vertical="center"/>
    </xf>
    <xf numFmtId="311" fontId="31" fillId="9" borderId="9" xfId="0">
      <alignment vertical="center"/>
    </xf>
    <xf numFmtId="308" fontId="34" fillId="20" borderId="9" xfId="0">
      <alignment vertical="center"/>
    </xf>
    <xf numFmtId="308" fontId="39" fillId="9" borderId="9" xfId="0">
      <alignment vertical="center"/>
    </xf>
    <xf numFmtId="308" fontId="36" fillId="21" borderId="9" xfId="0">
      <alignment vertical="center"/>
    </xf>
    <xf numFmtId="308" fontId="40" fillId="9" borderId="9" xfId="0">
      <alignment vertical="center"/>
    </xf>
    <xf numFmtId="308" fontId="34" fillId="22" borderId="9" xfId="0">
      <alignment vertical="center"/>
    </xf>
    <xf numFmtId="308" fontId="41" fillId="9" borderId="13" xfId="0">
      <alignment vertical="center"/>
    </xf>
    <xf numFmtId="308" fontId="34" fillId="23" borderId="9" xfId="0">
      <alignment vertical="center"/>
    </xf>
    <xf numFmtId="308" fontId="42" fillId="9" borderId="13" xfId="0">
      <alignment vertical="center"/>
    </xf>
    <xf numFmtId="308" fontId="34" fillId="24" borderId="9" xfId="0">
      <alignment vertical="center"/>
    </xf>
    <xf numFmtId="308" fontId="36" fillId="25" borderId="9" xfId="0">
      <alignment vertical="center"/>
    </xf>
    <xf numFmtId="308" fontId="34" fillId="26" borderId="9" xfId="0">
      <alignment vertical="center"/>
    </xf>
    <xf numFmtId="308" fontId="43" fillId="27" borderId="14" xfId="0">
      <alignment vertical="center"/>
    </xf>
    <xf numFmtId="308" fontId="34" fillId="28" borderId="9" xfId="0">
      <alignment vertical="center"/>
    </xf>
    <xf numFmtId="308" fontId="36" fillId="29" borderId="9" xfId="0">
      <alignment vertical="center"/>
    </xf>
    <xf numFmtId="312" fontId="31" fillId="9" borderId="9" xfId="0">
      <alignment vertical="center"/>
    </xf>
    <xf numFmtId="308" fontId="44" fillId="9" borderId="15" xfId="0">
      <alignment vertical="center"/>
    </xf>
    <xf numFmtId="308" fontId="36" fillId="30" borderId="9" xfId="0">
      <alignment vertical="center"/>
    </xf>
    <xf numFmtId="308" fontId="45" fillId="9" borderId="9" xfId="0">
      <alignment vertical="center"/>
    </xf>
    <xf numFmtId="308" fontId="36" fillId="31" borderId="9" xfId="0">
      <alignment vertical="center"/>
    </xf>
    <xf numFmtId="308" fontId="46" fillId="32" borderId="16" xfId="0">
      <alignment vertical="center"/>
    </xf>
    <xf numFmtId="308" fontId="34" fillId="33" borderId="9" xfId="0">
      <alignment vertical="center"/>
    </xf>
    <xf numFmtId="308" fontId="47" fillId="27" borderId="17" xfId="0">
      <alignment vertical="center"/>
    </xf>
    <xf numFmtId="308" fontId="48" fillId="34" borderId="14" xfId="0">
      <alignment vertical="center"/>
    </xf>
    <xf numFmtId="308" fontId="49" fillId="35" borderId="9" xfId="0">
      <alignment vertical="center"/>
    </xf>
    <xf numFmtId="308" fontId="36" fillId="36" borderId="9" xfId="0">
      <alignment vertical="center"/>
    </xf>
    <xf numFmtId="308" fontId="50" fillId="37" borderId="9" xfId="0">
      <alignment vertical="center"/>
    </xf>
    <xf numFmtId="308" fontId="34" fillId="38" borderId="9" xfId="0">
      <alignment vertical="center"/>
    </xf>
    <xf numFmtId="308" fontId="34" fillId="39" borderId="9" xfId="0">
      <alignment vertical="center"/>
    </xf>
    <xf numFmtId="313" fontId="31" fillId="9" borderId="9" xfId="0">
      <alignment vertical="center"/>
    </xf>
    <xf numFmtId="308" fontId="36" fillId="40" borderId="9" xfId="0">
      <alignment vertical="center"/>
    </xf>
  </cellStyleXfs>
  <cellXfs count="16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1" xfId="0">
      <alignment horizontal="center" vertical="center"/>
    </xf>
    <xf fontId="3" fillId="2" borderId="1" xfId="0">
      <alignment horizontal="center" vertical="center" textRotation="0" wrapText="1" indent="0" justifyLastLine="0" shrinkToFit="0"/>
    </xf>
    <xf fontId="0" fillId="0" borderId="1" xfId="0">
      <alignment vertical="center"/>
    </xf>
    <xf fontId="4" fillId="3" borderId="1" xfId="0">
      <alignment vertical="center"/>
    </xf>
    <xf numFmtId="300" fontId="5" fillId="4" borderId="2" xfId="0">
      <alignment horizontal="center" vertical="center" textRotation="0" wrapText="1" indent="0" justifyLastLine="0" shrinkToFit="0"/>
    </xf>
    <xf fontId="6" fillId="5" borderId="2" xfId="0">
      <alignment vertical="center"/>
    </xf>
    <xf fontId="7" fillId="0" borderId="1" xfId="0">
      <alignment horizontal="center" vertical="center" textRotation="0" indent="0" justifyLastLine="0" shrinkToFit="0"/>
    </xf>
    <xf numFmtId="300" fontId="8" fillId="5" borderId="2" xfId="0">
      <alignment horizontal="center" vertical="center" textRotation="0" wrapText="1" indent="0" justifyLastLine="0" shrinkToFit="0"/>
    </xf>
    <xf numFmtId="301" fontId="8" fillId="5" borderId="2" xfId="0">
      <alignment horizontal="center" vertical="center" textRotation="0" wrapText="1" indent="0" justifyLastLine="0" shrinkToFit="0"/>
    </xf>
    <xf numFmtId="58" fontId="7" fillId="0" borderId="2" xfId="0">
      <alignment horizontal="center" vertical="center" textRotation="0" indent="0" justifyLastLine="0" shrinkToFit="0"/>
    </xf>
    <xf fontId="7" fillId="0" borderId="2" xfId="0">
      <alignment horizontal="center" vertical="center"/>
    </xf>
    <xf numFmtId="301" fontId="7" fillId="0" borderId="2" xfId="0">
      <alignment horizontal="center" vertical="center" textRotation="0" indent="0" justifyLastLine="0" shrinkToFit="0"/>
    </xf>
    <xf fontId="7" fillId="0" borderId="2" xfId="0">
      <alignment horizontal="center" vertical="center" textRotation="0" indent="0" justifyLastLine="0" shrinkToFit="0"/>
    </xf>
    <xf numFmtId="300" fontId="9" fillId="5" borderId="2" xfId="0">
      <alignment horizontal="center" vertical="center" textRotation="0" indent="0" justifyLastLine="0" shrinkToFit="0"/>
    </xf>
    <xf numFmtId="301" fontId="8" fillId="5" borderId="2" xfId="0">
      <alignment horizontal="center" vertical="center" textRotation="0" indent="0" justifyLastLine="0" shrinkToFit="0"/>
    </xf>
    <xf numFmtId="58" fontId="10" fillId="0" borderId="1" xfId="0">
      <alignment horizontal="center" vertical="center" textRotation="0" indent="0" justifyLastLine="0" shrinkToFit="0"/>
    </xf>
    <xf numFmtId="58" fontId="11" fillId="0" borderId="1" xfId="0">
      <alignment horizontal="center" vertical="center" textRotation="0" indent="0" justifyLastLine="0" shrinkToFit="0"/>
    </xf>
    <xf fontId="7" fillId="0" borderId="1" xfId="0">
      <alignment horizontal="center" vertical="center"/>
    </xf>
    <xf numFmtId="301" fontId="7" fillId="0" borderId="1" xfId="0">
      <alignment horizontal="center" vertical="center" textRotation="0" indent="0" justifyLastLine="0" shrinkToFit="0"/>
    </xf>
    <xf numFmtId="301" fontId="10" fillId="0" borderId="1" xfId="0">
      <alignment horizontal="center" vertical="center" textRotation="0" indent="0" justifyLastLine="0" shrinkToFit="0"/>
    </xf>
    <xf fontId="10" fillId="0" borderId="1" xfId="0">
      <alignment horizontal="center" vertical="center"/>
    </xf>
    <xf fontId="10" fillId="0" borderId="1" xfId="0">
      <alignment horizontal="center" vertical="center" textRotation="0" indent="0" justifyLastLine="0" shrinkToFit="0"/>
    </xf>
    <xf numFmtId="301" fontId="11" fillId="0" borderId="1" xfId="0">
      <alignment horizontal="center" vertical="center" textRotation="0" indent="0" justifyLastLine="0" shrinkToFit="0"/>
    </xf>
    <xf numFmtId="300" fontId="12" fillId="0" borderId="2" xfId="0">
      <alignment horizontal="center" vertical="center" textRotation="0" indent="0" justifyLastLine="0" shrinkToFit="0"/>
    </xf>
    <xf numFmtId="301" fontId="7" fillId="5" borderId="2" xfId="0">
      <alignment horizontal="center" vertical="center" textRotation="0" indent="0" justifyLastLine="0" shrinkToFit="0"/>
    </xf>
    <xf fontId="12" fillId="0" borderId="2" xfId="0">
      <alignment horizontal="center" vertical="center"/>
    </xf>
    <xf fontId="7" fillId="5" borderId="2" xfId="0">
      <alignment horizontal="center" vertical="center"/>
    </xf>
    <xf fontId="7" fillId="0" borderId="2" xfId="0">
      <alignment horizontal="center" vertical="center"/>
    </xf>
    <xf fontId="13" fillId="0" borderId="1" xfId="0">
      <alignment vertical="center"/>
    </xf>
    <xf numFmtId="60" fontId="7" fillId="0" borderId="1" xfId="0">
      <alignment horizontal="center" vertical="center" textRotation="0" indent="0" justifyLastLine="0" shrinkToFit="0"/>
    </xf>
    <xf numFmtId="300" fontId="10" fillId="0" borderId="1" xfId="0">
      <alignment horizontal="center" vertical="center" textRotation="0" indent="0" justifyLastLine="0" shrinkToFit="0"/>
    </xf>
    <xf fontId="7" fillId="0" borderId="2" xfId="0">
      <alignment vertical="center"/>
    </xf>
    <xf fontId="7" fillId="5" borderId="2" xfId="0">
      <alignment vertical="center"/>
    </xf>
    <xf numFmtId="308" fontId="14" fillId="0" borderId="9" xfId="0" applyFont="1">
      <alignment vertical="center"/>
    </xf>
    <xf numFmtId="308" fontId="15" fillId="0" borderId="9" xfId="0" applyFont="1" applyAlignment="1">
      <alignment horizontal="center" vertical="center"/>
    </xf>
    <xf fontId="5" fillId="0" borderId="2" xfId="0">
      <alignment horizontal="center" vertical="center"/>
    </xf>
    <xf fontId="5" fillId="5" borderId="3" xfId="0">
      <alignment horizontal="center" vertical="center" textRotation="0" indent="0" justifyLastLine="0" shrinkToFit="0"/>
    </xf>
    <xf fontId="5" fillId="6" borderId="2" xfId="0">
      <alignment horizontal="center" vertical="center" textRotation="0" wrapText="1" indent="0" justifyLastLine="0" shrinkToFit="0"/>
    </xf>
    <xf fontId="0" fillId="5" borderId="2" xfId="0">
      <alignment vertical="center"/>
    </xf>
    <xf numFmtId="300" fontId="5" fillId="4" borderId="2" xfId="0">
      <alignment horizontal="center" vertical="center" textRotation="0" wrapText="1" indent="0" justifyLastLine="0" shrinkToFit="0"/>
    </xf>
    <xf fontId="0" fillId="0" borderId="2" xfId="0">
      <alignment vertical="center"/>
    </xf>
    <xf fontId="0" fillId="5" borderId="3" xfId="0">
      <alignment vertical="center"/>
    </xf>
    <xf fontId="5" fillId="5" borderId="2" xfId="0">
      <alignment horizontal="center" vertical="center" textRotation="0" indent="0" justifyLastLine="0" shrinkToFit="0"/>
    </xf>
    <xf fontId="8" fillId="5" borderId="2" xfId="0">
      <alignment horizontal="center" vertical="center" textRotation="0" indent="0" justifyLastLine="0" shrinkToFit="0"/>
    </xf>
    <xf numFmtId="300" fontId="5" fillId="0" borderId="2" xfId="0">
      <alignment horizontal="center" vertical="center" textRotation="0" wrapText="1" indent="0" justifyLastLine="0" shrinkToFit="0"/>
    </xf>
    <xf numFmtId="301" fontId="7" fillId="5" borderId="2" xfId="0">
      <alignment horizontal="center" vertical="center" textRotation="0" wrapText="1" indent="0" justifyLastLine="0" shrinkToFit="0"/>
    </xf>
    <xf numFmtId="301" fontId="7" fillId="0" borderId="2" xfId="0">
      <alignment horizontal="center" vertical="center" textRotation="0" wrapText="1" indent="0" justifyLastLine="0" shrinkToFit="0"/>
    </xf>
    <xf numFmtId="58" fontId="7" fillId="5" borderId="3" xfId="0">
      <alignment horizontal="center" vertical="center" textRotation="0" indent="0" justifyLastLine="0" shrinkToFit="0"/>
    </xf>
    <xf fontId="16" fillId="5" borderId="2" xfId="0">
      <alignment horizontal="center" vertical="center" wrapText="1"/>
    </xf>
    <xf fontId="7" fillId="5" borderId="2" xfId="0">
      <alignment horizontal="center" vertical="center" textRotation="0" indent="0" justifyLastLine="0" shrinkToFit="0"/>
    </xf>
    <xf fontId="8" fillId="5" borderId="2" xfId="0">
      <alignment horizontal="center" vertical="center"/>
    </xf>
    <xf fontId="7" fillId="0" borderId="2" xfId="0">
      <alignment horizontal="center" vertical="center" textRotation="0" indent="0" justifyLastLine="0" shrinkToFit="0"/>
    </xf>
    <xf numFmtId="302" fontId="7" fillId="5" borderId="2" xfId="0">
      <alignment horizontal="center" vertical="center" textRotation="0" indent="0" justifyLastLine="0" shrinkToFit="0"/>
    </xf>
    <xf numFmtId="302" fontId="8" fillId="5" borderId="2" xfId="0">
      <alignment horizontal="center" vertical="center" textRotation="0" indent="0" justifyLastLine="0" shrinkToFit="0"/>
    </xf>
    <xf fontId="17" fillId="6" borderId="2" xfId="0">
      <alignment horizontal="center" vertical="center" textRotation="0" wrapText="1" indent="0" justifyLastLine="0" shrinkToFit="0"/>
    </xf>
    <xf fontId="17" fillId="2" borderId="2" xfId="0">
      <alignment horizontal="center" vertical="center" textRotation="0" wrapText="1" indent="0" justifyLastLine="0" shrinkToFit="0"/>
    </xf>
    <xf numFmtId="300" fontId="17" fillId="4" borderId="2" xfId="0">
      <alignment horizontal="center" vertical="center" textRotation="0" wrapText="1" indent="0" justifyLastLine="0" shrinkToFit="0"/>
    </xf>
    <xf numFmtId="300" fontId="17" fillId="7" borderId="2" xfId="0">
      <alignment horizontal="center" vertical="center" textRotation="0" wrapText="1" indent="0" justifyLastLine="0" shrinkToFit="0"/>
    </xf>
    <xf fontId="13" fillId="0" borderId="2" xfId="0">
      <alignment vertical="center"/>
    </xf>
    <xf fontId="10" fillId="0" borderId="2" xfId="0">
      <alignment horizontal="center" vertical="center" textRotation="0" indent="0" justifyLastLine="0" shrinkToFit="0"/>
    </xf>
    <xf fontId="11" fillId="0" borderId="2" xfId="0">
      <alignment horizontal="center" vertical="center" textRotation="0" indent="0" justifyLastLine="0" shrinkToFit="0"/>
    </xf>
    <xf numFmtId="300" fontId="7" fillId="0" borderId="2" xfId="0">
      <alignment horizontal="center" vertical="center" textRotation="0" wrapText="1" indent="0" justifyLastLine="0" shrinkToFit="0"/>
    </xf>
    <xf numFmtId="301" fontId="7" fillId="5" borderId="2" xfId="0">
      <alignment horizontal="center" vertical="center" textRotation="0" wrapText="1" indent="0" justifyLastLine="0" shrinkToFit="0"/>
    </xf>
    <xf numFmtId="58" fontId="18" fillId="0" borderId="2" xfId="0">
      <alignment horizontal="center" vertical="center" textRotation="0" indent="0" justifyLastLine="0" shrinkToFit="0"/>
    </xf>
    <xf fontId="18" fillId="0" borderId="2" xfId="0">
      <alignment horizontal="center" vertical="center"/>
    </xf>
    <xf fontId="18" fillId="0" borderId="2" xfId="0">
      <alignment horizontal="center" vertical="center" textRotation="0" indent="0" justifyLastLine="0" shrinkToFit="0"/>
    </xf>
    <xf numFmtId="301" fontId="18" fillId="0" borderId="2" xfId="0">
      <alignment horizontal="center" vertical="center" textRotation="0" indent="0" justifyLastLine="0" shrinkToFit="0"/>
    </xf>
    <xf fontId="12" fillId="0" borderId="2" xfId="0">
      <alignment horizontal="center" vertical="center" textRotation="0"/>
    </xf>
    <xf numFmtId="68" fontId="19" fillId="0" borderId="2" xfId="0">
      <alignment horizontal="center" vertical="center" textRotation="0"/>
    </xf>
    <xf fontId="20" fillId="0" borderId="2" xfId="0">
      <alignment horizontal="center" vertical="center" textRotation="0"/>
    </xf>
    <xf numFmtId="301" fontId="9" fillId="5" borderId="2" xfId="0">
      <alignment horizontal="center" vertical="center" textRotation="0" indent="0" justifyLastLine="0" shrinkToFit="0"/>
    </xf>
    <xf numFmtId="301" fontId="7" fillId="0" borderId="2" xfId="0">
      <alignment horizontal="center" vertical="center" textRotation="0" indent="0" justifyLastLine="0" shrinkToFit="0"/>
    </xf>
    <xf fontId="19" fillId="0" borderId="2" xfId="0">
      <alignment horizontal="center" vertical="center" textRotation="0"/>
    </xf>
    <xf fontId="12" fillId="0" borderId="2" xfId="0">
      <alignment horizontal="center" vertical="center" textRotation="0" indent="0" justifyLastLine="0" shrinkToFit="0"/>
    </xf>
    <xf numFmtId="300" fontId="10" fillId="0" borderId="2" xfId="0">
      <alignment horizontal="center" vertical="center" textRotation="0" indent="0" justifyLastLine="0" shrinkToFit="0"/>
    </xf>
    <xf numFmtId="300" fontId="7" fillId="0" borderId="2" xfId="0">
      <alignment horizontal="center" vertical="center" textRotation="0" indent="0" justifyLastLine="0" shrinkToFit="0"/>
    </xf>
    <xf numFmtId="300" fontId="11" fillId="0" borderId="2" xfId="0">
      <alignment horizontal="center" vertical="center" textRotation="0" indent="0" justifyLastLine="0" shrinkToFit="0"/>
    </xf>
    <xf numFmtId="308" fontId="21" fillId="0" borderId="9" xfId="0" applyFont="1">
      <alignment vertical="center"/>
    </xf>
    <xf numFmtId="308" fontId="22" fillId="0" borderId="9" xfId="0" applyFont="1" applyAlignment="1">
      <alignment horizontal="center" vertical="center"/>
    </xf>
    <xf numFmtId="308" fontId="31" fillId="0" borderId="9" xfId="0" applyAlignment="1">
      <alignment horizontal="center" vertical="center"/>
    </xf>
    <xf numFmtId="308" fontId="17" fillId="0" borderId="9" xfId="0" applyFont="1">
      <alignment vertical="center"/>
    </xf>
    <xf numFmtId="300" fontId="17" fillId="4" borderId="2" xfId="0">
      <alignment horizontal="center" vertical="center" textRotation="0" wrapText="1" indent="0" justifyLastLine="0" shrinkToFit="0"/>
    </xf>
    <xf numFmtId="58" fontId="8" fillId="5" borderId="2" xfId="0">
      <alignment horizontal="center" vertical="center" textRotation="0" indent="0" justifyLastLine="0" shrinkToFit="0"/>
    </xf>
    <xf numFmtId="300" fontId="8" fillId="5" borderId="2" xfId="0">
      <alignment horizontal="center" vertical="center" textRotation="0" indent="0" justifyLastLine="0" shrinkToFit="0"/>
    </xf>
    <xf numFmtId="68" fontId="8" fillId="5" borderId="2" xfId="0">
      <alignment horizontal="center" vertical="center" textRotation="0" indent="0" justifyLastLine="0" shrinkToFit="0"/>
    </xf>
    <xf fontId="8" fillId="5" borderId="2" xfId="0">
      <alignment horizontal="center" vertical="center" wrapText="1"/>
    </xf>
    <xf fontId="8" fillId="5" borderId="2" xfId="0">
      <alignment vertical="center"/>
    </xf>
    <xf fontId="5" fillId="5" borderId="2" xfId="0">
      <alignment horizontal="center" vertical="center"/>
    </xf>
    <xf fontId="7" fillId="4" borderId="2" xfId="0">
      <alignment horizontal="center" vertical="center" textRotation="0" indent="0" justifyLastLine="0" shrinkToFit="0"/>
    </xf>
    <xf fontId="5" fillId="0" borderId="2" xfId="0">
      <alignment horizontal="center" vertical="center" textRotation="0" indent="0" justifyLastLine="0" shrinkToFit="0"/>
    </xf>
    <xf numFmtId="58" fontId="7" fillId="5" borderId="2" xfId="0">
      <alignment horizontal="center" vertical="center" textRotation="0" indent="0" justifyLastLine="0" shrinkToFit="0"/>
    </xf>
    <xf numFmtId="303" fontId="7" fillId="5" borderId="2" xfId="0">
      <alignment horizontal="center" vertical="center" textRotation="0" indent="0" justifyLastLine="0" shrinkToFit="0"/>
    </xf>
    <xf numFmtId="303" fontId="8" fillId="5" borderId="2" xfId="0">
      <alignment horizontal="center" vertical="center" textRotation="0" indent="0" justifyLastLine="0" shrinkToFit="0"/>
    </xf>
    <xf numFmtId="304" fontId="12" fillId="5" borderId="2" xfId="0">
      <alignment horizontal="center" vertical="center" textRotation="0" indent="0" justifyLastLine="0" shrinkToFit="0"/>
    </xf>
    <xf numFmtId="305" fontId="12" fillId="5" borderId="2" xfId="0">
      <alignment horizontal="center" vertical="center" textRotation="0" indent="0" justifyLastLine="0" shrinkToFit="0"/>
    </xf>
    <xf numFmtId="306" fontId="8" fillId="5" borderId="2" xfId="0">
      <alignment horizontal="center" vertical="center" textRotation="0" indent="0" justifyLastLine="0" shrinkToFit="0"/>
    </xf>
    <xf numFmtId="306" fontId="7" fillId="0" borderId="2" xfId="0">
      <alignment horizontal="center" vertical="center" textRotation="0" indent="0" justifyLastLine="0" shrinkToFit="0"/>
    </xf>
    <xf numFmtId="306" fontId="7" fillId="5" borderId="2" xfId="0">
      <alignment horizontal="center" vertical="center"/>
    </xf>
    <xf numFmtId="306" fontId="7" fillId="5" borderId="2" xfId="0">
      <alignment horizontal="center" vertical="center" textRotation="0" indent="0" justifyLastLine="0" shrinkToFit="0"/>
    </xf>
    <xf numFmtId="304" fontId="7" fillId="5" borderId="2" xfId="0">
      <alignment horizontal="center" vertical="center" textRotation="0" indent="0" justifyLastLine="0" shrinkToFit="0"/>
    </xf>
    <xf numFmtId="305" fontId="7" fillId="5" borderId="2" xfId="0">
      <alignment horizontal="center" vertical="center" textRotation="0" indent="0" justifyLastLine="0" shrinkToFit="0"/>
    </xf>
    <xf fontId="5" fillId="6" borderId="4" xfId="0">
      <alignment horizontal="center" vertical="center" textRotation="0" wrapText="1" indent="0" justifyLastLine="0" shrinkToFit="0"/>
    </xf>
    <xf fontId="23" fillId="8" borderId="5" xfId="0">
      <alignment vertical="center"/>
    </xf>
    <xf fontId="5" fillId="4" borderId="2" xfId="0">
      <alignment horizontal="center" vertical="center" textRotation="0" wrapText="1" indent="0" justifyLastLine="0" shrinkToFit="0"/>
    </xf>
    <xf fontId="17" fillId="5" borderId="2" xfId="0">
      <alignment horizontal="center" vertical="center" textRotation="0" indent="0" justifyLastLine="0" shrinkToFit="0"/>
    </xf>
    <xf fontId="17" fillId="5" borderId="3" xfId="0">
      <alignment horizontal="center" vertical="center" textRotation="0" indent="0" justifyLastLine="0" shrinkToFit="0"/>
    </xf>
    <xf fontId="17" fillId="5" borderId="2" xfId="0">
      <alignment horizontal="center" vertical="center" textRotation="0" wrapText="1" indent="0" justifyLastLine="0" shrinkToFit="0"/>
    </xf>
    <xf numFmtId="0" fontId="24" fillId="9" borderId="6" xfId="0">
      <alignment vertical="center"/>
    </xf>
    <xf fontId="9" fillId="5" borderId="2" xfId="0">
      <alignment horizontal="center" vertical="center"/>
    </xf>
    <xf fontId="9" fillId="5" borderId="2" xfId="0">
      <alignment horizontal="center" vertical="center" wrapText="1"/>
    </xf>
    <xf fontId="5" fillId="5" borderId="2" xfId="0">
      <alignment horizontal="center" vertical="center" textRotation="0" wrapText="1" indent="0" justifyLastLine="0" shrinkToFit="0"/>
    </xf>
    <xf numFmtId="301" fontId="5" fillId="5" borderId="2" xfId="0">
      <alignment horizontal="center" vertical="center" textRotation="0" wrapText="1" indent="0" justifyLastLine="0" shrinkToFit="0"/>
    </xf>
    <xf numFmtId="306" fontId="12" fillId="5" borderId="2" xfId="0">
      <alignment horizontal="center" vertical="center" textRotation="0" indent="0" justifyLastLine="0" shrinkToFit="0"/>
    </xf>
    <xf numFmtId="301" fontId="7" fillId="5" borderId="3" xfId="0">
      <alignment horizontal="center" vertical="center" textRotation="0" indent="0" justifyLastLine="0" shrinkToFit="0"/>
    </xf>
    <xf fontId="25" fillId="5" borderId="2" xfId="0">
      <alignment horizontal="center" vertical="bottom" textRotation="0" indent="0" justifyLastLine="0" shrinkToFit="0"/>
    </xf>
    <xf numFmtId="58" fontId="7" fillId="5" borderId="7" xfId="0">
      <alignment horizontal="center" vertical="center" textRotation="0" indent="0" justifyLastLine="0" shrinkToFit="0"/>
    </xf>
    <xf fontId="9" fillId="5" borderId="7" xfId="0">
      <alignment horizontal="center" vertical="center"/>
    </xf>
    <xf numFmtId="306" fontId="9" fillId="5" borderId="0" xfId="0">
      <alignment horizontal="center" vertical="center" textRotation="0" indent="0" justifyLastLine="0" shrinkToFit="0"/>
    </xf>
    <xf fontId="7" fillId="5" borderId="8" xfId="0">
      <alignment horizontal="center" vertical="center" textRotation="0" indent="0" justifyLastLine="0" shrinkToFit="0"/>
    </xf>
    <xf fontId="10" fillId="0" borderId="2" xfId="0">
      <alignment horizontal="center" vertical="center"/>
    </xf>
    <xf numFmtId="300" fontId="26" fillId="6" borderId="2" xfId="0">
      <alignment horizontal="center" vertical="center" textRotation="0" wrapText="1" indent="0" justifyLastLine="0" shrinkToFit="0"/>
    </xf>
    <xf fontId="4" fillId="0" borderId="2" xfId="0">
      <alignment vertical="center"/>
    </xf>
    <xf numFmtId="300" fontId="7" fillId="4" borderId="2" xfId="0">
      <alignment horizontal="center" vertical="center" textRotation="0" wrapText="1" indent="0" justifyLastLine="0" shrinkToFit="0"/>
    </xf>
    <xf numFmtId="300" fontId="26" fillId="0" borderId="2" xfId="0">
      <alignment horizontal="center" vertical="center" textRotation="0" indent="0" justifyLastLine="0" shrinkToFit="0"/>
    </xf>
    <xf numFmtId="300" fontId="17" fillId="5" borderId="2" xfId="0">
      <alignment horizontal="center" vertical="center" textRotation="0" indent="0" justifyLastLine="0" shrinkToFit="0"/>
    </xf>
    <xf fontId="14" fillId="0" borderId="2" xfId="0">
      <alignment horizontal="center" vertical="center" textRotation="0" indent="0" justifyLastLine="0" shrinkToFit="0"/>
    </xf>
    <xf numFmtId="300" fontId="14" fillId="0" borderId="2" xfId="0">
      <alignment horizontal="center" vertical="center" textRotation="0" indent="0" justifyLastLine="0" shrinkToFit="0"/>
    </xf>
    <xf numFmtId="300" fontId="17" fillId="0" borderId="2" xfId="0">
      <alignment horizontal="center" vertical="center" textRotation="0" indent="0" justifyLastLine="0" shrinkToFit="0"/>
    </xf>
    <xf fontId="17" fillId="0" borderId="2" xfId="0">
      <alignment horizontal="center" vertical="center" textRotation="0" wrapText="1" indent="0" justifyLastLine="0" shrinkToFit="0"/>
    </xf>
    <xf numFmtId="300" fontId="18" fillId="0" borderId="2" xfId="0">
      <alignment horizontal="center" vertical="center" textRotation="0" indent="0" justifyLastLine="0" shrinkToFit="0"/>
    </xf>
    <xf numFmtId="301" fontId="27" fillId="0" borderId="2" xfId="0">
      <alignment horizontal="center" vertical="center" textRotation="0" indent="0" justifyLastLine="0" shrinkToFit="0"/>
    </xf>
    <xf numFmtId="300" fontId="12" fillId="5" borderId="2" xfId="0">
      <alignment horizontal="center" vertical="center" textRotation="0" indent="0" justifyLastLine="0" shrinkToFit="0"/>
    </xf>
    <xf numFmtId="301" fontId="12" fillId="5" borderId="2" xfId="0">
      <alignment horizontal="center" vertical="center" textRotation="0" indent="0" justifyLastLine="0" shrinkToFit="0"/>
    </xf>
    <xf numFmtId="307" fontId="12" fillId="0" borderId="2" xfId="0">
      <alignment horizontal="center" vertical="center" textRotation="0" indent="0" justifyLastLine="0" shrinkToFit="0"/>
    </xf>
    <xf numFmtId="68" fontId="7" fillId="0" borderId="2" xfId="0">
      <alignment horizontal="center" vertical="center" textRotation="0" indent="0" justifyLastLine="0" shrinkToFit="0"/>
    </xf>
    <xf numFmtId="68" fontId="11" fillId="0" borderId="2" xfId="0">
      <alignment horizontal="center" vertical="center" textRotation="0" indent="0" justifyLastLine="0" shrinkToFit="0"/>
    </xf>
    <xf fontId="12" fillId="0" borderId="2" xfId="0">
      <alignment vertical="center"/>
    </xf>
    <xf fontId="7" fillId="0" borderId="2" xfId="0">
      <alignment vertical="bottom"/>
    </xf>
    <xf numFmtId="300" fontId="21" fillId="0" borderId="9" xfId="0" applyNumberFormat="1" applyFont="1">
      <alignment vertical="center"/>
    </xf>
    <xf numFmtId="0" fontId="17" fillId="9" borderId="6" xfId="0" applyNumberFormat="1" applyFont="1" applyFill="1" applyBorder="1" applyAlignment="1">
      <alignment vertical="center"/>
    </xf>
    <xf numFmtId="300" fontId="9" fillId="5" borderId="2" xfId="0">
      <alignment horizontal="center" vertical="center" wrapText="1"/>
    </xf>
    <xf numFmtId="308" fontId="3" fillId="9" borderId="9" xfId="0" applyNumberFormat="1" applyFont="1" applyFill="1" applyBorder="1" applyAlignment="1">
      <alignment vertical="center"/>
    </xf>
    <xf numFmtId="308" fontId="5" fillId="9" borderId="6" xfId="0" applyNumberFormat="1" applyFont="1" applyFill="1" applyBorder="1" applyAlignment="1">
      <alignment vertical="center"/>
    </xf>
    <xf numFmtId="308" fontId="31" fillId="9" borderId="9" xfId="0" applyNumberFormat="1" applyFill="1" applyBorder="1" applyAlignment="1">
      <alignment horizontal="center" vertical="center"/>
    </xf>
    <xf numFmtId="308" fontId="14" fillId="9" borderId="9" xfId="0" applyNumberFormat="1" applyFont="1" applyFill="1" applyBorder="1" applyAlignment="1">
      <alignment horizontal="center" vertical="center"/>
    </xf>
    <xf numFmtId="308" fontId="31" fillId="9" borderId="9" xfId="0" applyNumberFormat="1" applyFill="1" applyBorder="1">
      <alignment vertical="center"/>
    </xf>
    <xf numFmtId="300" fontId="14" fillId="9" borderId="9" xfId="0" applyNumberFormat="1" applyFont="1" applyFill="1" applyBorder="1" applyAlignment="1">
      <alignment vertical="center"/>
    </xf>
    <xf numFmtId="301" fontId="14" fillId="9" borderId="9" xfId="0" applyNumberFormat="1" applyFont="1" applyFill="1" applyBorder="1" applyAlignment="1">
      <alignment vertical="center"/>
    </xf>
    <xf numFmtId="300" fontId="28" fillId="9" borderId="6" xfId="0" applyNumberFormat="1" applyFont="1" applyFill="1" applyBorder="1" applyAlignment="1">
      <alignment vertical="center"/>
    </xf>
    <xf numFmtId="300" fontId="21" fillId="9" borderId="9" xfId="0" applyNumberFormat="1" applyFont="1" applyFill="1" applyBorder="1" applyAlignment="1">
      <alignment vertical="center"/>
    </xf>
    <xf numFmtId="308" fontId="31" fillId="9" borderId="6" xfId="0" applyNumberFormat="1" applyFill="1" applyBorder="1">
      <alignment vertical="center"/>
    </xf>
    <xf numFmtId="308" fontId="14" fillId="9" borderId="9" xfId="0" applyNumberFormat="1" applyFont="1" applyFill="1" applyBorder="1" applyAlignment="1">
      <alignment vertical="center"/>
    </xf>
    <xf fontId="29" fillId="0" borderId="0" xfId="0">
      <alignment vertical="center"/>
    </xf>
    <xf numFmtId="300" fontId="21" fillId="9" borderId="9" xfId="0" applyNumberFormat="1" applyFont="1" applyFill="1" applyBorder="1" applyAlignment="1">
      <alignment horizontal="center" vertical="center"/>
    </xf>
    <xf numFmtId="300" fontId="31" fillId="9" borderId="9" xfId="0" applyNumberFormat="1" applyFill="1" applyBorder="1" applyAlignment="1">
      <alignment vertical="center"/>
    </xf>
    <xf numFmtId="300" fontId="30" fillId="9" borderId="9" xfId="0" applyNumberFormat="1" applyFont="1" applyFill="1" applyBorder="1" applyAlignment="1">
      <alignment vertical="center"/>
    </xf>
    <xf numFmtId="308" fontId="30" fillId="9" borderId="9" xfId="0" applyNumberFormat="1" applyFont="1" applyFill="1" applyBorder="1" applyAlignment="1">
      <alignment vertical="center"/>
    </xf>
  </cellXfs>
  <cellStyles>
    <cellStyle name="常规" xfId="0" builtinId="0"/>
    <cellStyle name="解释性文本" xfId="1" builtinId="53"/>
    <cellStyle name="汇总" xfId="2" builtinId="25"/>
    <cellStyle name="20% - 强调文字颜色 4" xfId="3" builtinId="42"/>
    <cellStyle name="百分比" xfId="4" builtinId="5"/>
    <cellStyle name="差" xfId="5" builtinId="27"/>
    <cellStyle name="40% - 强调文字颜色 5" xfId="6" builtinId="47"/>
    <cellStyle name="注释" xfId="7" builtinId="10"/>
    <cellStyle name="强调文字颜色 2" xfId="8" builtinId="33"/>
    <cellStyle name="40% - 强调文字颜色 1" xfId="9" builtinId="31"/>
    <cellStyle name="60% - 强调文字颜色 2" xfId="10" builtinId="36"/>
    <cellStyle name="标题 4" xfId="11" builtinId="19"/>
    <cellStyle name="强调文字颜色 3" xfId="12" builtinId="37"/>
    <cellStyle name="60% - 强调文字颜色 5" xfId="13" builtinId="48"/>
    <cellStyle name="警告文本" xfId="14" builtinId="11"/>
    <cellStyle name="货币[0]" xfId="15" builtinId="7"/>
    <cellStyle name="60% - 强调文字颜色 4" xfId="16" builtinId="44"/>
    <cellStyle name="标题 3" xfId="17" builtinId="18"/>
    <cellStyle name="千位分隔[0]" xfId="18" builtinId="6"/>
    <cellStyle name="40% - 强调文字颜色 4" xfId="19" builtinId="43"/>
    <cellStyle name="超链接" xfId="20" builtinId="8"/>
    <cellStyle name="强调文字颜色 5" xfId="21" builtinId="45"/>
    <cellStyle name="已访问的超链接" xfId="22" builtinId="9"/>
    <cellStyle name="20% - 强调文字颜色 5" xfId="23" builtinId="46"/>
    <cellStyle name="标题 2" xfId="24" builtinId="17"/>
    <cellStyle name="40% - 强调文字颜色 6" xfId="25" builtinId="51"/>
    <cellStyle name="标题 1" xfId="26" builtinId="16"/>
    <cellStyle name="20% - 强调文字颜色 6" xfId="27" builtinId="50"/>
    <cellStyle name="强调文字颜色 6" xfId="28" builtinId="49"/>
    <cellStyle name="20% - 强调文字颜色 2" xfId="29" builtinId="34"/>
    <cellStyle name="计算" xfId="30" builtinId="22"/>
    <cellStyle name="40% - 强调文字颜色 3" xfId="31" builtinId="39"/>
    <cellStyle name="强调文字颜色 4" xfId="32" builtinId="41"/>
    <cellStyle name="货币" xfId="33" builtinId="4"/>
    <cellStyle name="链接单元格" xfId="34" builtinId="24"/>
    <cellStyle name="60% - 强调文字颜色 6" xfId="35" builtinId="52"/>
    <cellStyle name="标题" xfId="36" builtinId="15"/>
    <cellStyle name="60% - 强调文字颜色 1" xfId="37" builtinId="32"/>
    <cellStyle name="检查单元格" xfId="38" builtinId="23"/>
    <cellStyle name="20% - 强调文字颜色 3" xfId="39" builtinId="38"/>
    <cellStyle name="输出" xfId="40" builtinId="21"/>
    <cellStyle name="输入" xfId="41" builtinId="20"/>
    <cellStyle name="好" xfId="42" builtinId="26"/>
    <cellStyle name="强调文字颜色 1" xfId="43" builtinId="29"/>
    <cellStyle name="适中" xfId="44" builtinId="28"/>
    <cellStyle name="20% - 强调文字颜色 1" xfId="45" builtinId="30"/>
    <cellStyle name="40% - 强调文字颜色 2" xfId="46" builtinId="35"/>
    <cellStyle name="千位分隔" xfId="47" builtinId="3"/>
    <cellStyle name="60% - 强调文字颜色 3" xfId="48" builtinId="40"/>
  </cellStyle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7" Type="http://schemas.openxmlformats.org/officeDocument/2006/relationships/worksheet" Target="worksheets/sheet5.xml" /><Relationship Id="rId6" Type="http://schemas.openxmlformats.org/officeDocument/2006/relationships/worksheet" Target="worksheets/sheet4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J139"/>
  <sheetViews>
    <sheetView showGridLines="1" workbookViewId="0">
      <pane xSplit="2" ySplit="2" topLeftCell="C3" activePane="bottomRight" state="frozen"/>
    </sheetView>
  </sheetViews>
  <sheetFormatPr defaultColWidth="9.025" defaultRowHeight="13.5" outlineLevelCol="7"/>
  <cols>
    <col min="1" max="1" width="8.71094" customWidth="1"/>
    <col min="2" max="2" width="9.025" style="147" customWidth="1"/>
    <col min="3" max="3" width="12.35" style="147" customWidth="1"/>
    <col min="4" max="4" width="13.1167" style="148" customWidth="1"/>
    <col min="5" max="5" width="13.1167" style="147" customWidth="1"/>
    <col min="6" max="6" width="13.1167" style="149" customWidth="1"/>
    <col min="7" max="7" width="13.1167" style="150" customWidth="1"/>
    <col min="8" max="8" width="13.1167" style="151" customWidth="1"/>
    <col min="9" max="9" width="13.7109" customWidth="1"/>
    <col min="10" max="10" width="10.1333" style="149" customWidth="1"/>
    <col min="11" max="11" width="13.7109" customWidth="1"/>
  </cols>
  <sheetData>
    <row r="1" spans="1:11" s="145" customFormat="1" ht="38" customHeight="1">
      <c r="A1" s="4" t="s"/>
      <c r="B1" s="4" t="s">
        <v>1</v>
      </c>
      <c r="C1" s="5" t="s">
        <v>2</v>
      </c>
      <c r="D1" s="6" t="s"/>
      <c r="E1" s="6" t="s"/>
      <c r="F1" s="6" t="s"/>
      <c r="G1" s="7" t="s"/>
      <c r="H1" s="6" t="s"/>
      <c r="I1" s="8" t="s">
        <v>3</v>
      </c>
      <c r="J1" s="9" t="s"/>
      <c r="K1" s="9" t="s"/>
    </row>
    <row r="2" spans="1:11" s="145" customFormat="1" ht="33" customHeight="1">
      <c r="A2" s="6" t="s"/>
      <c r="B2" s="6" t="s"/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1" t="s">
        <v>10</v>
      </c>
      <c r="J2" s="12" t="s">
        <v>11</v>
      </c>
      <c r="K2" s="12" t="s">
        <v>12</v>
      </c>
    </row>
    <row r="3" spans="1:11" s="146" customFormat="1" ht="22.5" customHeight="1">
      <c r="A3" s="13" t="s">
        <v>13</v>
      </c>
      <c r="B3" s="13">
        <v>46295</v>
      </c>
      <c r="C3" s="14">
        <v>82.1</v>
      </c>
      <c r="D3" s="15" t="s"/>
      <c r="E3" s="16">
        <v>78.3</v>
      </c>
      <c r="F3" s="15" t="s"/>
      <c r="G3" s="16">
        <v>76.5</v>
      </c>
      <c r="H3" s="15" t="s"/>
      <c r="I3" s="17" t="s"/>
      <c r="J3" s="18" t="s"/>
      <c r="K3" s="18" t="s"/>
    </row>
    <row r="4" spans="1:11" s="145" customFormat="1" ht="22.5" customHeight="1">
      <c r="A4" s="19" t="s">
        <v>14</v>
      </c>
      <c r="B4" s="20">
        <v>46296</v>
      </c>
      <c r="C4" s="21">
        <v>113.8</v>
      </c>
      <c r="D4" s="22">
        <f>=(C4-C3)/C3</f>
        <v>0.38611449451888</v>
      </c>
      <c r="E4" s="10">
        <v>104.5</v>
      </c>
      <c r="F4" s="23">
        <f>=C4/E4-1</f>
        <v>0.0889952153110048</v>
      </c>
      <c r="G4" s="10">
        <v>98.6</v>
      </c>
      <c r="H4" s="22">
        <f>=C4/G4-1</f>
        <v>0.154158215010142</v>
      </c>
      <c r="I4" s="17">
        <f>=SUM($C$4:C4)</f>
        <v>113.8</v>
      </c>
      <c r="J4" s="18">
        <f>=I4/SUM($E$4:E4)-1</f>
        <v>0.0889952153110048</v>
      </c>
      <c r="K4" s="18">
        <f>=I4/SUM($G$4:G4)-1</f>
        <v>0.154158215010142</v>
      </c>
    </row>
    <row r="5" spans="1:11" ht="22.5" customHeight="1">
      <c r="A5" s="19" t="s">
        <v>15</v>
      </c>
      <c r="B5" s="19">
        <v>46297</v>
      </c>
      <c r="C5" s="24">
        <v>82</v>
      </c>
      <c r="D5" s="22">
        <f>=(C5-C4)/C4</f>
        <v>-0.279437609841828</v>
      </c>
      <c r="E5" s="10">
        <v>80.6</v>
      </c>
      <c r="F5" s="23">
        <f>=C5/E5-1</f>
        <v>0.0173697270471465</v>
      </c>
      <c r="G5" s="25">
        <v>79.5</v>
      </c>
      <c r="H5" s="26">
        <f>=C5/G5-1</f>
        <v>0.0314465408805031</v>
      </c>
      <c r="I5" s="27">
        <f>=SUM($C$4:C5)</f>
        <v>195.8</v>
      </c>
      <c r="J5" s="28">
        <f>=I5/SUM($E$4:E5)-1</f>
        <v>0.0578065910318748</v>
      </c>
      <c r="K5" s="15">
        <f>=I5/SUM($G$4:G5)-1</f>
        <v>0.0993823694553622</v>
      </c>
    </row>
    <row r="6" spans="1:11" ht="22.5" customHeight="1">
      <c r="A6" s="19" t="s">
        <v>16</v>
      </c>
      <c r="B6" s="19">
        <v>46298</v>
      </c>
      <c r="C6" s="24" t="s"/>
      <c r="D6" s="22">
        <f>=(C6-C5)/C5</f>
        <v>-1</v>
      </c>
      <c r="E6" s="10">
        <v>72.3</v>
      </c>
      <c r="F6" s="23">
        <f>=C6/E6-1</f>
        <v>-1</v>
      </c>
      <c r="G6" s="25">
        <v>70.6</v>
      </c>
      <c r="H6" s="26">
        <f>=C6/G6-1</f>
        <v>-1</v>
      </c>
      <c r="I6" s="27">
        <f>=SUM($C$4:C6)</f>
        <v>195.8</v>
      </c>
      <c r="J6" s="28">
        <f>=I6/SUM($E$4:E6)-1</f>
        <v>-0.239316239316239</v>
      </c>
      <c r="K6" s="15">
        <f>=I6/SUM($G$4:G6)-1</f>
        <v>-0.212706071572175</v>
      </c>
    </row>
    <row r="7" spans="1:11" ht="22.5" customHeight="1">
      <c r="A7" s="19" t="s">
        <v>17</v>
      </c>
      <c r="B7" s="19">
        <v>46299</v>
      </c>
      <c r="C7" s="24" t="s"/>
      <c r="D7" s="22" t="e">
        <f>=(C7-C6)/C6</f>
        <v>#DIV/0!</v>
      </c>
      <c r="E7" s="10">
        <v>73.6</v>
      </c>
      <c r="F7" s="23">
        <f>=C7/E7-1</f>
        <v>-1</v>
      </c>
      <c r="G7" s="25">
        <v>72</v>
      </c>
      <c r="H7" s="26">
        <f>=C7/G7-1</f>
        <v>-1</v>
      </c>
      <c r="I7" s="27">
        <f>=SUM($C$4:C7)</f>
        <v>195.8</v>
      </c>
      <c r="J7" s="28">
        <f>=I7/SUM($E$4:E7)-1</f>
        <v>-0.408459214501511</v>
      </c>
      <c r="K7" s="15">
        <f>=I7/SUM($G$4:G7)-1</f>
        <v>-0.389460555035859</v>
      </c>
    </row>
    <row r="8" spans="1:11" ht="22.5" customHeight="1">
      <c r="A8" s="19" t="s">
        <v>18</v>
      </c>
      <c r="B8" s="19">
        <v>46300</v>
      </c>
      <c r="C8" s="24" t="s"/>
      <c r="D8" s="22" t="e">
        <f>=(C8-C7)/C7</f>
        <v>#DIV/0!</v>
      </c>
      <c r="E8" s="10">
        <v>73.6</v>
      </c>
      <c r="F8" s="23">
        <f>=C8/E8-1</f>
        <v>-1</v>
      </c>
      <c r="G8" s="25">
        <v>78.2</v>
      </c>
      <c r="H8" s="26">
        <f>=C8/G8-1</f>
        <v>-1</v>
      </c>
      <c r="I8" s="27">
        <f>=SUM($C$4:C8)</f>
        <v>195.8</v>
      </c>
      <c r="J8" s="28">
        <f>=I8/SUM($E$4:E8)-1</f>
        <v>-0.516065249629264</v>
      </c>
      <c r="K8" s="15">
        <f>=I8/SUM($G$4:G8)-1</f>
        <v>-0.509150162948107</v>
      </c>
    </row>
    <row r="9" spans="1:11" ht="22.5" customHeight="1">
      <c r="A9" s="19" t="s">
        <v>19</v>
      </c>
      <c r="B9" s="19">
        <v>46301</v>
      </c>
      <c r="C9" s="24" t="s"/>
      <c r="D9" s="22" t="e">
        <f>=(C9-C8)/C8</f>
        <v>#DIV/0!</v>
      </c>
      <c r="E9" s="10">
        <v>75.2</v>
      </c>
      <c r="F9" s="23">
        <f>=C9/E9-1</f>
        <v>-1</v>
      </c>
      <c r="G9" s="25">
        <v>82.6</v>
      </c>
      <c r="H9" s="26">
        <f>=C9/G9-1</f>
        <v>-1</v>
      </c>
      <c r="I9" s="27">
        <f>=SUM($C$4:C9)</f>
        <v>195.8</v>
      </c>
      <c r="J9" s="28">
        <f>=I9/SUM($E$4:E9)-1</f>
        <v>-0.59191329720717</v>
      </c>
      <c r="K9" s="15">
        <f>=I9/SUM($G$4:G9)-1</f>
        <v>-0.593354101765317</v>
      </c>
    </row>
    <row r="10" spans="1:11" ht="22.5" customHeight="1">
      <c r="A10" s="19" t="s">
        <v>20</v>
      </c>
      <c r="B10" s="19">
        <v>46302</v>
      </c>
      <c r="C10" s="24" t="s"/>
      <c r="D10" s="22" t="e">
        <f>=(C10-C9)/C9</f>
        <v>#DIV/0!</v>
      </c>
      <c r="E10" s="10">
        <v>85.3</v>
      </c>
      <c r="F10" s="26">
        <f>=C10/E10-1</f>
        <v>-1</v>
      </c>
      <c r="G10" s="25">
        <v>91</v>
      </c>
      <c r="H10" s="26">
        <f>=C10/G10-1</f>
        <v>-1</v>
      </c>
      <c r="I10" s="27">
        <f>=SUM($C$4:C10)</f>
        <v>195.8</v>
      </c>
      <c r="J10" s="28">
        <f>=I10/SUM($E$4:E10)-1</f>
        <v>-0.653512652627854</v>
      </c>
      <c r="K10" s="15">
        <f>=I10/SUM($G$4:G10)-1</f>
        <v>-0.657991266375546</v>
      </c>
    </row>
    <row r="11" spans="1:11" ht="22.5" customHeight="1">
      <c r="A11" s="19" t="s">
        <v>21</v>
      </c>
      <c r="B11" s="19">
        <v>46303</v>
      </c>
      <c r="C11" s="24" t="s">
        <v>22</v>
      </c>
      <c r="D11" s="22" t="s">
        <v>22</v>
      </c>
      <c r="E11" s="10">
        <v>95.8</v>
      </c>
      <c r="F11" s="26" t="s">
        <v>22</v>
      </c>
      <c r="G11" s="25" t="s">
        <v>22</v>
      </c>
      <c r="H11" s="26" t="s">
        <v>22</v>
      </c>
      <c r="I11" s="29" t="s"/>
      <c r="J11" s="30" t="s"/>
      <c r="K11" s="31" t="s"/>
    </row>
    <row r="12" spans="1:11" ht="22.5" customHeight="1">
      <c r="A12" s="25" t="s">
        <v>23</v>
      </c>
      <c r="B12" s="32" t="s"/>
      <c r="C12" s="25">
        <f>=SUM(C4:C10)/7</f>
        <v>27.9714285714286</v>
      </c>
      <c r="D12" s="10" t="s">
        <v>22</v>
      </c>
      <c r="E12" s="33">
        <f>=SUM(E4:E11)/8</f>
        <v>82.6125</v>
      </c>
      <c r="F12" s="22">
        <f>=C12/E12-1</f>
        <v>-0.661414089012818</v>
      </c>
      <c r="G12" s="34">
        <f>=SUM(G4:G10)/7</f>
        <v>81.7857142857143</v>
      </c>
      <c r="H12" s="26">
        <f>=C12/G12-1</f>
        <v>-0.657991266375546</v>
      </c>
      <c r="I12" s="35" t="s"/>
      <c r="J12" s="36" t="s"/>
      <c r="K12" s="35" t="s"/>
    </row>
    <row r="13" spans="1:5">
      <c r="A13" s="37" t="s"/>
      <c r="B13" s="38" t="s"/>
      <c r="C13" s="38" t="s"/>
      <c r="E13" s="38" t="s"/>
    </row>
    <row r="14" spans="1:5">
      <c r="A14" s="37" t="s"/>
      <c r="B14" s="38" t="s"/>
      <c r="C14" s="38" t="s"/>
      <c r="E14" s="38" t="s"/>
    </row>
    <row r="15" spans="1:5">
      <c r="A15" s="37" t="s"/>
      <c r="B15" s="38" t="s"/>
      <c r="C15" s="38" t="s"/>
      <c r="E15" s="38" t="s"/>
    </row>
    <row r="16" spans="1:5">
      <c r="A16" s="37" t="s"/>
      <c r="B16" s="38" t="s"/>
      <c r="C16" s="38" t="s"/>
      <c r="E16" s="38" t="s"/>
    </row>
    <row r="17" spans="1:5">
      <c r="A17" s="37" t="s"/>
      <c r="B17" s="38" t="s"/>
      <c r="C17" s="38" t="s"/>
      <c r="E17" s="38" t="s"/>
    </row>
    <row r="18" spans="1:5">
      <c r="A18" s="37" t="s"/>
      <c r="B18" s="38" t="s"/>
      <c r="C18" s="38" t="s"/>
      <c r="E18" s="38" t="s"/>
    </row>
    <row r="19" spans="1:5">
      <c r="A19" s="37" t="s"/>
      <c r="B19" s="38" t="s"/>
      <c r="C19" s="38" t="s"/>
      <c r="E19" s="38" t="s"/>
    </row>
    <row r="20" spans="1:5">
      <c r="A20" s="37" t="s"/>
      <c r="B20" s="38" t="s"/>
      <c r="C20" s="38" t="s"/>
      <c r="E20" s="38" t="s"/>
    </row>
    <row r="21" spans="1:5">
      <c r="A21" s="37" t="s"/>
      <c r="B21" s="38" t="s"/>
      <c r="C21" s="38" t="s"/>
      <c r="E21" s="38" t="s"/>
    </row>
    <row r="22" spans="1:6">
      <c r="A22" s="37" t="s"/>
      <c r="B22" s="38" t="s"/>
      <c r="C22" s="38" t="s"/>
      <c r="E22" s="38" t="s"/>
      <c r="F22" s="37" t="s"/>
    </row>
    <row r="23" spans="1:6">
      <c r="A23" s="37" t="s"/>
      <c r="B23" s="38" t="s"/>
      <c r="C23" s="38" t="s"/>
      <c r="E23" s="38" t="s"/>
      <c r="F23" s="37" t="s"/>
    </row>
    <row r="24" spans="1:6">
      <c r="A24" s="37" t="s"/>
      <c r="B24" s="38" t="s"/>
      <c r="C24" s="38" t="s"/>
      <c r="E24" s="38" t="s"/>
      <c r="F24" s="37" t="s"/>
    </row>
    <row r="25" spans="1:6">
      <c r="A25" s="37" t="s"/>
      <c r="B25" s="38" t="s"/>
      <c r="C25" s="38" t="s"/>
      <c r="E25" s="38" t="s"/>
      <c r="F25" s="37" t="s"/>
    </row>
    <row r="26" spans="1:6">
      <c r="A26" s="37" t="s"/>
      <c r="B26" s="38" t="s"/>
      <c r="C26" s="38" t="s"/>
      <c r="E26" s="38" t="s"/>
      <c r="F26" s="37" t="s"/>
    </row>
    <row r="27" spans="1:6">
      <c r="A27" s="37" t="s"/>
      <c r="B27" s="38" t="s"/>
      <c r="C27" s="38" t="s"/>
      <c r="E27" s="38" t="s"/>
      <c r="F27" s="37" t="s"/>
    </row>
    <row r="28" spans="1:6">
      <c r="A28" s="37" t="s"/>
      <c r="B28" s="38" t="s"/>
      <c r="C28" s="38" t="s"/>
      <c r="E28" s="38" t="s"/>
      <c r="F28" s="37" t="s"/>
    </row>
    <row r="29" spans="1:6">
      <c r="A29" s="37" t="s"/>
      <c r="B29" s="38" t="s"/>
      <c r="C29" s="38" t="s"/>
      <c r="E29" s="38" t="s"/>
      <c r="F29" s="37" t="s"/>
    </row>
    <row r="30" spans="1:6">
      <c r="A30" s="37" t="s"/>
      <c r="B30" s="38" t="s"/>
      <c r="C30" s="38" t="s"/>
      <c r="E30" s="38" t="s"/>
      <c r="F30" s="37" t="s"/>
    </row>
    <row r="31" spans="1:6">
      <c r="A31" s="37" t="s"/>
      <c r="B31" s="38" t="s"/>
      <c r="C31" s="38" t="s"/>
      <c r="E31" s="38" t="s"/>
      <c r="F31" s="37" t="s"/>
    </row>
    <row r="32" spans="1:6">
      <c r="A32" s="37" t="s"/>
      <c r="B32" s="38" t="s"/>
      <c r="C32" s="38" t="s"/>
      <c r="E32" s="38" t="s"/>
      <c r="F32" s="37" t="s"/>
    </row>
    <row r="33" spans="1:6">
      <c r="A33" s="37" t="s"/>
      <c r="B33" s="38" t="s"/>
      <c r="C33" s="38" t="s"/>
      <c r="E33" s="38" t="s"/>
      <c r="F33" s="37" t="s"/>
    </row>
    <row r="34" spans="1:6">
      <c r="A34" s="37" t="s"/>
      <c r="B34" s="38" t="s"/>
      <c r="C34" s="38" t="s"/>
      <c r="E34" s="38" t="s"/>
      <c r="F34" s="37" t="s"/>
    </row>
    <row r="35" spans="1:6">
      <c r="A35" s="37" t="s"/>
      <c r="B35" s="38" t="s"/>
      <c r="C35" s="38" t="s"/>
      <c r="E35" s="38" t="s"/>
      <c r="F35" s="37" t="s"/>
    </row>
    <row r="36" spans="1:6">
      <c r="A36" s="37" t="s"/>
      <c r="B36" s="38" t="s"/>
      <c r="C36" s="38" t="s"/>
      <c r="E36" s="38" t="s"/>
      <c r="F36" s="37" t="s"/>
    </row>
    <row r="37" spans="1:6">
      <c r="A37" s="37" t="s"/>
      <c r="B37" s="38" t="s"/>
      <c r="C37" s="38" t="s"/>
      <c r="E37" s="38" t="s"/>
      <c r="F37" s="37" t="s"/>
    </row>
    <row r="38" spans="1:6">
      <c r="A38" s="37" t="s"/>
      <c r="B38" s="38" t="s"/>
      <c r="C38" s="38" t="s"/>
      <c r="E38" s="38" t="s"/>
      <c r="F38" s="37" t="s"/>
    </row>
    <row r="39" spans="1:6">
      <c r="A39" s="37" t="s"/>
      <c r="B39" s="38" t="s"/>
      <c r="C39" s="38" t="s"/>
      <c r="E39" s="38" t="s"/>
      <c r="F39" s="37" t="s"/>
    </row>
    <row r="40" spans="1:6">
      <c r="A40" s="37" t="s"/>
      <c r="B40" s="38" t="s"/>
      <c r="C40" s="38" t="s"/>
      <c r="E40" s="38" t="s"/>
      <c r="F40" s="37" t="s"/>
    </row>
    <row r="41" spans="1:6">
      <c r="A41" s="37" t="s"/>
      <c r="B41" s="38" t="s"/>
      <c r="C41" s="38" t="s"/>
      <c r="E41" s="38" t="s"/>
      <c r="F41" s="37" t="s"/>
    </row>
    <row r="42" spans="1:6">
      <c r="A42" s="37" t="s"/>
      <c r="B42" s="38" t="s"/>
      <c r="C42" s="38" t="s"/>
      <c r="E42" s="38" t="s"/>
      <c r="F42" s="37" t="s"/>
    </row>
    <row r="43" spans="1:6">
      <c r="A43" s="37" t="s"/>
      <c r="B43" s="38" t="s"/>
      <c r="C43" s="38" t="s"/>
      <c r="E43" s="38" t="s"/>
      <c r="F43" s="37" t="s"/>
    </row>
    <row r="44" spans="1:6">
      <c r="A44" s="37" t="s"/>
      <c r="B44" s="38" t="s"/>
      <c r="C44" s="38" t="s"/>
      <c r="E44" s="38" t="s"/>
      <c r="F44" s="37" t="s"/>
    </row>
    <row r="45" spans="1:6">
      <c r="A45" s="37" t="s"/>
      <c r="B45" s="38" t="s"/>
      <c r="C45" s="38" t="s"/>
      <c r="E45" s="38" t="s"/>
      <c r="F45" s="37" t="s"/>
    </row>
    <row r="46" spans="1:6">
      <c r="A46" s="37" t="s"/>
      <c r="B46" s="38" t="s"/>
      <c r="C46" s="38" t="s"/>
      <c r="E46" s="38" t="s"/>
      <c r="F46" s="37" t="s"/>
    </row>
    <row r="47" spans="1:6">
      <c r="A47" s="37" t="s"/>
      <c r="B47" s="38" t="s"/>
      <c r="C47" s="38" t="s"/>
      <c r="E47" s="38" t="s"/>
      <c r="F47" s="37" t="s"/>
    </row>
    <row r="48" spans="1:6">
      <c r="A48" s="37" t="s"/>
      <c r="B48" s="38" t="s"/>
      <c r="C48" s="38" t="s"/>
      <c r="E48" s="38" t="s"/>
      <c r="F48" s="37" t="s"/>
    </row>
    <row r="49" spans="1:6">
      <c r="A49" s="37" t="s"/>
      <c r="B49" s="38" t="s"/>
      <c r="C49" s="38" t="s"/>
      <c r="E49" s="38" t="s"/>
      <c r="F49" s="37" t="s"/>
    </row>
    <row r="50" spans="1:6">
      <c r="A50" s="37" t="s"/>
      <c r="B50" s="38" t="s"/>
      <c r="C50" s="38" t="s"/>
      <c r="E50" s="38" t="s"/>
      <c r="F50" s="37" t="s"/>
    </row>
    <row r="51" spans="1:6">
      <c r="A51" s="37" t="s"/>
      <c r="B51" s="38" t="s"/>
      <c r="C51" s="38" t="s"/>
      <c r="E51" s="38" t="s"/>
      <c r="F51" s="37" t="s"/>
    </row>
    <row r="52" spans="1:6">
      <c r="A52" s="37" t="s"/>
      <c r="B52" s="38" t="s"/>
      <c r="C52" s="38" t="s"/>
      <c r="E52" s="38" t="s"/>
      <c r="F52" s="37" t="s"/>
    </row>
    <row r="53" spans="1:6">
      <c r="A53" s="37" t="s"/>
      <c r="B53" s="38" t="s"/>
      <c r="C53" s="38" t="s"/>
      <c r="E53" s="38" t="s"/>
      <c r="F53" s="37" t="s"/>
    </row>
    <row r="54" spans="1:6">
      <c r="A54" s="37" t="s"/>
      <c r="B54" s="38" t="s"/>
      <c r="C54" s="38" t="s"/>
      <c r="E54" s="38" t="s"/>
      <c r="F54" s="37" t="s"/>
    </row>
    <row r="55" spans="1:6">
      <c r="A55" s="37" t="s"/>
      <c r="B55" s="38" t="s"/>
      <c r="C55" s="38" t="s"/>
      <c r="E55" s="38" t="s"/>
      <c r="F55" s="37" t="s"/>
    </row>
    <row r="56" spans="1:6">
      <c r="A56" s="37" t="s"/>
      <c r="B56" s="38" t="s"/>
      <c r="C56" s="38" t="s"/>
      <c r="E56" s="38" t="s"/>
      <c r="F56" s="37" t="s"/>
    </row>
    <row r="57" spans="1:6">
      <c r="A57" s="37" t="s"/>
      <c r="B57" s="38" t="s"/>
      <c r="C57" s="38" t="s"/>
      <c r="E57" s="38" t="s"/>
      <c r="F57" s="37" t="s"/>
    </row>
    <row r="58" spans="1:6">
      <c r="A58" s="37" t="s"/>
      <c r="B58" s="38" t="s"/>
      <c r="C58" s="38" t="s"/>
      <c r="E58" s="38" t="s"/>
      <c r="F58" s="37" t="s"/>
    </row>
    <row r="59" spans="1:6">
      <c r="A59" s="37" t="s"/>
      <c r="B59" s="38" t="s"/>
      <c r="C59" s="38" t="s"/>
      <c r="E59" s="38" t="s"/>
      <c r="F59" s="37" t="s"/>
    </row>
    <row r="60" spans="1:6">
      <c r="A60" s="37" t="s"/>
      <c r="B60" s="38" t="s"/>
      <c r="C60" s="38" t="s"/>
      <c r="E60" s="38" t="s"/>
      <c r="F60" s="37" t="s"/>
    </row>
    <row r="61" spans="1:6">
      <c r="A61" s="37" t="s"/>
      <c r="B61" s="38" t="s"/>
      <c r="C61" s="38" t="s"/>
      <c r="E61" s="38" t="s"/>
      <c r="F61" s="37" t="s"/>
    </row>
    <row r="62" spans="1:6">
      <c r="A62" s="37" t="s"/>
      <c r="B62" s="38" t="s"/>
      <c r="C62" s="38" t="s"/>
      <c r="E62" s="38" t="s"/>
      <c r="F62" s="37" t="s"/>
    </row>
    <row r="63" spans="1:6">
      <c r="A63" s="37" t="s"/>
      <c r="B63" s="38" t="s"/>
      <c r="C63" s="38" t="s"/>
      <c r="E63" s="38" t="s"/>
      <c r="F63" s="37" t="s"/>
    </row>
    <row r="64" spans="1:6">
      <c r="A64" s="37" t="s"/>
      <c r="B64" s="38" t="s"/>
      <c r="C64" s="38" t="s"/>
      <c r="E64" s="38" t="s"/>
      <c r="F64" s="37" t="s"/>
    </row>
    <row r="65" spans="1:6">
      <c r="A65" s="37" t="s"/>
      <c r="B65" s="38" t="s"/>
      <c r="C65" s="38" t="s"/>
      <c r="E65" s="38" t="s"/>
      <c r="F65" s="37" t="s"/>
    </row>
    <row r="66" spans="1:6">
      <c r="A66" s="37" t="s"/>
      <c r="B66" s="38" t="s"/>
      <c r="C66" s="38" t="s"/>
      <c r="E66" s="38" t="s"/>
      <c r="F66" s="37" t="s"/>
    </row>
    <row r="67" spans="1:6">
      <c r="A67" s="37" t="s"/>
      <c r="B67" s="38" t="s"/>
      <c r="C67" s="38" t="s"/>
      <c r="E67" s="38" t="s"/>
      <c r="F67" s="37" t="s"/>
    </row>
    <row r="68" spans="1:6">
      <c r="A68" s="37" t="s"/>
      <c r="B68" s="38" t="s"/>
      <c r="C68" s="38" t="s"/>
      <c r="E68" s="38" t="s"/>
      <c r="F68" s="37" t="s"/>
    </row>
    <row r="69" spans="1:6">
      <c r="A69" s="37" t="s"/>
      <c r="B69" s="38" t="s"/>
      <c r="C69" s="38" t="s"/>
      <c r="E69" s="38" t="s"/>
      <c r="F69" s="37" t="s"/>
    </row>
    <row r="70" spans="1:6">
      <c r="A70" s="37" t="s"/>
      <c r="B70" s="38" t="s"/>
      <c r="C70" s="38" t="s"/>
      <c r="E70" s="38" t="s"/>
      <c r="F70" s="37" t="s"/>
    </row>
    <row r="71" spans="1:6">
      <c r="A71" s="37" t="s"/>
      <c r="B71" s="38" t="s"/>
      <c r="C71" s="38" t="s"/>
      <c r="E71" s="38" t="s"/>
      <c r="F71" s="37" t="s"/>
    </row>
    <row r="72" spans="1:6">
      <c r="A72" s="37" t="s"/>
      <c r="B72" s="38" t="s"/>
      <c r="C72" s="38" t="s"/>
      <c r="E72" s="38" t="s"/>
      <c r="F72" s="37" t="s"/>
    </row>
    <row r="73" spans="1:6">
      <c r="A73" s="37" t="s"/>
      <c r="B73" s="38" t="s"/>
      <c r="C73" s="38" t="s"/>
      <c r="E73" s="38" t="s"/>
      <c r="F73" s="37" t="s"/>
    </row>
    <row r="74" spans="1:6">
      <c r="A74" s="37" t="s"/>
      <c r="B74" s="38" t="s"/>
      <c r="C74" s="38" t="s"/>
      <c r="E74" s="38" t="s"/>
      <c r="F74" s="37" t="s"/>
    </row>
    <row r="75" spans="1:6">
      <c r="A75" s="37" t="s"/>
      <c r="B75" s="38" t="s"/>
      <c r="C75" s="38" t="s"/>
      <c r="E75" s="38" t="s"/>
      <c r="F75" s="37" t="s"/>
    </row>
    <row r="76" spans="1:6">
      <c r="A76" s="37" t="s"/>
      <c r="B76" s="38" t="s"/>
      <c r="C76" s="38" t="s"/>
      <c r="E76" s="38" t="s"/>
      <c r="F76" s="37" t="s"/>
    </row>
    <row r="77" spans="1:6">
      <c r="A77" s="37" t="s"/>
      <c r="B77" s="38" t="s"/>
      <c r="C77" s="38" t="s"/>
      <c r="E77" s="38" t="s"/>
      <c r="F77" s="37" t="s"/>
    </row>
    <row r="78" spans="1:6">
      <c r="A78" s="37" t="s"/>
      <c r="B78" s="38" t="s"/>
      <c r="C78" s="38" t="s"/>
      <c r="E78" s="38" t="s"/>
      <c r="F78" s="37" t="s"/>
    </row>
    <row r="79" spans="1:6">
      <c r="A79" s="37" t="s"/>
      <c r="B79" s="38" t="s"/>
      <c r="C79" s="38" t="s"/>
      <c r="E79" s="38" t="s"/>
      <c r="F79" s="37" t="s"/>
    </row>
    <row r="80" spans="1:6">
      <c r="A80" s="37" t="s"/>
      <c r="B80" s="38" t="s"/>
      <c r="C80" s="38" t="s"/>
      <c r="E80" s="38" t="s"/>
      <c r="F80" s="37" t="s"/>
    </row>
    <row r="81" spans="1:6">
      <c r="A81" s="37" t="s"/>
      <c r="B81" s="38" t="s"/>
      <c r="C81" s="38" t="s"/>
      <c r="E81" s="38" t="s"/>
      <c r="F81" s="37" t="s"/>
    </row>
    <row r="82" spans="1:6">
      <c r="A82" s="37" t="s"/>
      <c r="B82" s="38" t="s"/>
      <c r="C82" s="38" t="s"/>
      <c r="E82" s="38" t="s"/>
      <c r="F82" s="37" t="s"/>
    </row>
    <row r="83" spans="1:6">
      <c r="A83" s="37" t="s"/>
      <c r="B83" s="38" t="s"/>
      <c r="C83" s="38" t="s"/>
      <c r="E83" s="38" t="s"/>
      <c r="F83" s="37" t="s"/>
    </row>
    <row r="84" spans="1:6">
      <c r="A84" s="37" t="s"/>
      <c r="B84" s="38" t="s"/>
      <c r="C84" s="38" t="s"/>
      <c r="E84" s="38" t="s"/>
      <c r="F84" s="37" t="s"/>
    </row>
    <row r="85" spans="1:6">
      <c r="A85" s="37" t="s"/>
      <c r="B85" s="38" t="s"/>
      <c r="C85" s="38" t="s"/>
      <c r="E85" s="38" t="s"/>
      <c r="F85" s="37" t="s"/>
    </row>
    <row r="86" spans="1:6">
      <c r="A86" s="37" t="s"/>
      <c r="B86" s="38" t="s"/>
      <c r="C86" s="38" t="s"/>
      <c r="E86" s="38" t="s"/>
      <c r="F86" s="37" t="s"/>
    </row>
    <row r="87" spans="1:6">
      <c r="A87" s="37" t="s"/>
      <c r="B87" s="38" t="s"/>
      <c r="C87" s="38" t="s"/>
      <c r="E87" s="38" t="s"/>
      <c r="F87" s="37" t="s"/>
    </row>
    <row r="88" spans="1:6">
      <c r="A88" s="37" t="s"/>
      <c r="B88" s="38" t="s"/>
      <c r="C88" s="38" t="s"/>
      <c r="E88" s="38" t="s"/>
      <c r="F88" s="37" t="s"/>
    </row>
    <row r="89" spans="1:6">
      <c r="A89" s="37" t="s"/>
      <c r="B89" s="38" t="s"/>
      <c r="C89" s="38" t="s"/>
      <c r="E89" s="38" t="s"/>
      <c r="F89" s="37" t="s"/>
    </row>
    <row r="90" spans="1:6">
      <c r="A90" s="37" t="s"/>
      <c r="B90" s="38" t="s"/>
      <c r="C90" s="38" t="s"/>
      <c r="E90" s="38" t="s"/>
      <c r="F90" s="37" t="s"/>
    </row>
    <row r="91" spans="1:6">
      <c r="A91" s="37" t="s"/>
      <c r="B91" s="38" t="s"/>
      <c r="C91" s="38" t="s"/>
      <c r="E91" s="38" t="s"/>
      <c r="F91" s="37" t="s"/>
    </row>
    <row r="92" spans="1:6">
      <c r="A92" s="37" t="s"/>
      <c r="B92" s="38" t="s"/>
      <c r="C92" s="38" t="s"/>
      <c r="E92" s="38" t="s"/>
      <c r="F92" s="37" t="s"/>
    </row>
    <row r="93" spans="1:6">
      <c r="A93" s="37" t="s"/>
      <c r="B93" s="38" t="s"/>
      <c r="C93" s="38" t="s"/>
      <c r="E93" s="38" t="s"/>
      <c r="F93" s="37" t="s"/>
    </row>
    <row r="94" spans="1:6">
      <c r="A94" s="37" t="s"/>
      <c r="B94" s="38" t="s"/>
      <c r="C94" s="38" t="s"/>
      <c r="E94" s="38" t="s"/>
      <c r="F94" s="37" t="s"/>
    </row>
    <row r="95" spans="1:6">
      <c r="A95" s="37" t="s"/>
      <c r="B95" s="38" t="s"/>
      <c r="C95" s="38" t="s"/>
      <c r="E95" s="38" t="s"/>
      <c r="F95" s="37" t="s"/>
    </row>
    <row r="96" spans="1:6">
      <c r="A96" s="37" t="s"/>
      <c r="B96" s="38" t="s"/>
      <c r="C96" s="38" t="s"/>
      <c r="E96" s="38" t="s"/>
      <c r="F96" s="37" t="s"/>
    </row>
    <row r="97" spans="1:6">
      <c r="A97" s="37" t="s"/>
      <c r="B97" s="38" t="s"/>
      <c r="C97" s="38" t="s"/>
      <c r="E97" s="38" t="s"/>
      <c r="F97" s="37" t="s"/>
    </row>
    <row r="98" spans="1:6">
      <c r="A98" s="37" t="s"/>
      <c r="B98" s="38" t="s"/>
      <c r="C98" s="38" t="s"/>
      <c r="E98" s="38" t="s"/>
      <c r="F98" s="37" t="s"/>
    </row>
    <row r="99" spans="1:6">
      <c r="A99" s="37" t="s"/>
      <c r="B99" s="38" t="s"/>
      <c r="C99" s="38" t="s"/>
      <c r="E99" s="38" t="s"/>
      <c r="F99" s="37" t="s"/>
    </row>
    <row r="100" spans="1:6">
      <c r="A100" s="37" t="s"/>
      <c r="B100" s="38" t="s"/>
      <c r="C100" s="38" t="s"/>
      <c r="E100" s="38" t="s"/>
      <c r="F100" s="37" t="s"/>
    </row>
    <row r="101" spans="1:6">
      <c r="A101" s="37" t="s"/>
      <c r="B101" s="38" t="s"/>
      <c r="C101" s="38" t="s"/>
      <c r="E101" s="38" t="s"/>
      <c r="F101" s="37" t="s"/>
    </row>
    <row r="102" spans="1:6">
      <c r="A102" s="37" t="s"/>
      <c r="B102" s="38" t="s"/>
      <c r="C102" s="38" t="s"/>
      <c r="E102" s="38" t="s"/>
      <c r="F102" s="37" t="s"/>
    </row>
    <row r="103" spans="1:6">
      <c r="A103" s="37" t="s"/>
      <c r="B103" s="38" t="s"/>
      <c r="C103" s="38" t="s"/>
      <c r="E103" s="38" t="s"/>
      <c r="F103" s="37" t="s"/>
    </row>
    <row r="104" spans="1:6">
      <c r="A104" s="37" t="s"/>
      <c r="B104" s="38" t="s"/>
      <c r="C104" s="38" t="s"/>
      <c r="E104" s="38" t="s"/>
      <c r="F104" s="37" t="s"/>
    </row>
    <row r="105" spans="1:6">
      <c r="A105" s="37" t="s"/>
      <c r="B105" s="38" t="s"/>
      <c r="C105" s="38" t="s"/>
      <c r="E105" s="38" t="s"/>
      <c r="F105" s="37" t="s"/>
    </row>
    <row r="106" spans="1:6">
      <c r="A106" s="37" t="s"/>
      <c r="B106" s="38" t="s"/>
      <c r="C106" s="38" t="s"/>
      <c r="E106" s="38" t="s"/>
      <c r="F106" s="37" t="s"/>
    </row>
    <row r="107" spans="1:6">
      <c r="A107" s="37" t="s"/>
      <c r="B107" s="38" t="s"/>
      <c r="C107" s="38" t="s"/>
      <c r="E107" s="38" t="s"/>
      <c r="F107" s="37" t="s"/>
    </row>
    <row r="108" spans="1:6">
      <c r="A108" s="37" t="s"/>
      <c r="B108" s="38" t="s"/>
      <c r="C108" s="38" t="s"/>
      <c r="E108" s="38" t="s"/>
      <c r="F108" s="37" t="s"/>
    </row>
    <row r="109" spans="1:6">
      <c r="A109" s="37" t="s"/>
      <c r="B109" s="38" t="s"/>
      <c r="C109" s="38" t="s"/>
      <c r="E109" s="38" t="s"/>
      <c r="F109" s="37" t="s"/>
    </row>
    <row r="110" spans="1:6">
      <c r="A110" s="37" t="s"/>
      <c r="B110" s="38" t="s"/>
      <c r="C110" s="38" t="s"/>
      <c r="E110" s="38" t="s"/>
      <c r="F110" s="37" t="s"/>
    </row>
    <row r="111" spans="1:6">
      <c r="A111" s="37" t="s"/>
      <c r="B111" s="38" t="s"/>
      <c r="C111" s="38" t="s"/>
      <c r="E111" s="38" t="s"/>
      <c r="F111" s="37" t="s"/>
    </row>
    <row r="112" spans="1:6">
      <c r="A112" s="37" t="s"/>
      <c r="B112" s="38" t="s"/>
      <c r="C112" s="38" t="s"/>
      <c r="E112" s="38" t="s"/>
      <c r="F112" s="37" t="s"/>
    </row>
    <row r="113" spans="1:6">
      <c r="A113" s="37" t="s"/>
      <c r="B113" s="38" t="s"/>
      <c r="C113" s="38" t="s"/>
      <c r="E113" s="38" t="s"/>
      <c r="F113" s="37" t="s"/>
    </row>
    <row r="114" spans="1:6">
      <c r="A114" s="37" t="s"/>
      <c r="B114" s="38" t="s"/>
      <c r="C114" s="38" t="s"/>
      <c r="E114" s="38" t="s"/>
      <c r="F114" s="37" t="s"/>
    </row>
    <row r="115" spans="1:6">
      <c r="A115" s="37" t="s"/>
      <c r="B115" s="38" t="s"/>
      <c r="C115" s="38" t="s"/>
      <c r="E115" s="38" t="s"/>
      <c r="F115" s="37" t="s"/>
    </row>
    <row r="116" spans="1:6">
      <c r="A116" s="37" t="s"/>
      <c r="B116" s="38" t="s"/>
      <c r="C116" s="38" t="s"/>
      <c r="E116" s="38" t="s"/>
      <c r="F116" s="37" t="s"/>
    </row>
    <row r="117" spans="1:6">
      <c r="A117" s="37" t="s"/>
      <c r="B117" s="38" t="s"/>
      <c r="C117" s="38" t="s"/>
      <c r="E117" s="38" t="s"/>
      <c r="F117" s="37" t="s"/>
    </row>
    <row r="118" spans="1:6">
      <c r="A118" s="37" t="s"/>
      <c r="B118" s="38" t="s"/>
      <c r="C118" s="38" t="s"/>
      <c r="E118" s="38" t="s"/>
      <c r="F118" s="37" t="s"/>
    </row>
    <row r="119" spans="1:6">
      <c r="A119" s="37" t="s"/>
      <c r="B119" s="38" t="s"/>
      <c r="C119" s="38" t="s"/>
      <c r="E119" s="38" t="s"/>
      <c r="F119" s="37" t="s"/>
    </row>
    <row r="120" spans="1:6">
      <c r="A120" s="37" t="s"/>
      <c r="B120" s="38" t="s"/>
      <c r="C120" s="38" t="s"/>
      <c r="E120" s="38" t="s"/>
      <c r="F120" s="37" t="s"/>
    </row>
    <row r="121" spans="1:6">
      <c r="A121" s="37" t="s"/>
      <c r="B121" s="38" t="s"/>
      <c r="C121" s="38" t="s"/>
      <c r="E121" s="38" t="s"/>
      <c r="F121" s="37" t="s"/>
    </row>
    <row r="122" spans="1:6">
      <c r="A122" s="37" t="s"/>
      <c r="B122" s="38" t="s"/>
      <c r="C122" s="38" t="s"/>
      <c r="E122" s="38" t="s"/>
      <c r="F122" s="37" t="s"/>
    </row>
    <row r="123" spans="1:6">
      <c r="A123" s="37" t="s"/>
      <c r="B123" s="38" t="s"/>
      <c r="C123" s="38" t="s"/>
      <c r="E123" s="38" t="s"/>
      <c r="F123" s="37" t="s"/>
    </row>
    <row r="124" spans="1:6">
      <c r="A124" s="37" t="s"/>
      <c r="B124" s="38" t="s"/>
      <c r="C124" s="38" t="s"/>
      <c r="E124" s="38" t="s"/>
      <c r="F124" s="37" t="s"/>
    </row>
    <row r="125" spans="1:6">
      <c r="A125" s="37" t="s"/>
      <c r="B125" s="38" t="s"/>
      <c r="C125" s="38" t="s"/>
      <c r="E125" s="38" t="s"/>
      <c r="F125" s="37" t="s"/>
    </row>
    <row r="126" spans="1:6">
      <c r="A126" s="37" t="s"/>
      <c r="B126" s="38" t="s"/>
      <c r="C126" s="38" t="s"/>
      <c r="E126" s="38" t="s"/>
      <c r="F126" s="37" t="s"/>
    </row>
    <row r="127" spans="1:6">
      <c r="A127" s="37" t="s"/>
      <c r="B127" s="38" t="s"/>
      <c r="C127" s="38" t="s"/>
      <c r="E127" s="38" t="s"/>
      <c r="F127" s="37" t="s"/>
    </row>
    <row r="128" spans="1:6">
      <c r="A128" s="37" t="s"/>
      <c r="B128" s="38" t="s"/>
      <c r="C128" s="38" t="s"/>
      <c r="E128" s="38" t="s"/>
      <c r="F128" s="37" t="s"/>
    </row>
    <row r="129" spans="1:6">
      <c r="A129" s="37" t="s"/>
      <c r="B129" s="38" t="s"/>
      <c r="C129" s="38" t="s"/>
      <c r="E129" s="38" t="s"/>
      <c r="F129" s="37" t="s"/>
    </row>
    <row r="130" spans="1:6">
      <c r="A130" s="37" t="s"/>
      <c r="B130" s="38" t="s"/>
      <c r="C130" s="38" t="s"/>
      <c r="E130" s="38" t="s"/>
      <c r="F130" s="37" t="s"/>
    </row>
    <row r="131" spans="1:6">
      <c r="A131" s="37" t="s"/>
      <c r="B131" s="38" t="s"/>
      <c r="C131" s="38" t="s"/>
      <c r="E131" s="38" t="s"/>
      <c r="F131" s="37" t="s"/>
    </row>
    <row r="132" spans="1:6">
      <c r="A132" s="37" t="s"/>
      <c r="B132" s="38" t="s"/>
      <c r="C132" s="38" t="s"/>
      <c r="E132" s="38" t="s"/>
      <c r="F132" s="37" t="s"/>
    </row>
    <row r="133" spans="1:6">
      <c r="A133" s="37" t="s"/>
      <c r="B133" s="38" t="s"/>
      <c r="C133" s="38" t="s"/>
      <c r="E133" s="38" t="s"/>
      <c r="F133" s="37" t="s"/>
    </row>
    <row r="134" spans="1:6">
      <c r="A134" s="37" t="s"/>
      <c r="B134" s="38" t="s"/>
      <c r="C134" s="38" t="s"/>
      <c r="E134" s="38" t="s"/>
      <c r="F134" s="37" t="s"/>
    </row>
    <row r="135" spans="1:6">
      <c r="A135" s="37" t="s"/>
      <c r="B135" s="38" t="s"/>
      <c r="C135" s="38" t="s"/>
      <c r="E135" s="38" t="s"/>
      <c r="F135" s="37" t="s"/>
    </row>
    <row r="136" spans="1:6">
      <c r="A136" s="37" t="s"/>
      <c r="B136" s="38" t="s"/>
      <c r="C136" s="38" t="s"/>
      <c r="E136" s="38" t="s"/>
      <c r="F136" s="37" t="s"/>
    </row>
    <row r="137" spans="1:6">
      <c r="A137" s="37" t="s"/>
      <c r="B137" s="38" t="s"/>
      <c r="C137" s="38" t="s"/>
      <c r="E137" s="38" t="s"/>
      <c r="F137" s="37" t="s"/>
    </row>
    <row r="138" spans="1:6">
      <c r="A138" s="37" t="s"/>
      <c r="B138" s="38" t="s"/>
      <c r="C138" s="38" t="s"/>
      <c r="E138" s="38" t="s"/>
      <c r="F138" s="37" t="s"/>
    </row>
    <row r="139" spans="1:6">
      <c r="A139" s="37" t="s"/>
      <c r="B139" s="38" t="s"/>
      <c r="C139" s="38" t="s"/>
      <c r="E139" s="38" t="s"/>
      <c r="F139" s="37" t="s"/>
    </row>
  </sheetData>
  <mergeCells count="5">
    <mergeCell ref="A1:A2"/>
    <mergeCell ref="B1:B2"/>
    <mergeCell ref="C1:H1"/>
    <mergeCell ref="I1:K1"/>
    <mergeCell ref="A12:B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K12"/>
  <sheetViews>
    <sheetView showGridLines="1" workbookViewId="0">
      <pane xSplit="2" topLeftCell="C1" activePane="bottomRight" state="frozen"/>
    </sheetView>
  </sheetViews>
  <sheetFormatPr defaultColWidth="9.025" defaultRowHeight="13.5" outlineLevelCol="7"/>
  <cols>
    <col min="1" max="1" width="8.71094" customWidth="1"/>
    <col min="2" max="2" width="9.025" style="147" customWidth="1"/>
    <col min="3" max="3" width="13.1167" style="147" customWidth="1"/>
    <col min="4" max="4" width="13.1167" style="148" customWidth="1"/>
    <col min="5" max="5" width="13.1167" style="147" customWidth="1"/>
    <col min="6" max="6" width="13.1167" style="149" customWidth="1"/>
    <col min="7" max="7" width="13.1167" style="150" customWidth="1"/>
    <col min="8" max="8" width="13.1167" style="151" customWidth="1"/>
    <col min="9" max="9" width="13.7109" customWidth="1"/>
    <col min="10" max="10" width="10.8833" style="149" customWidth="1"/>
    <col min="11" max="11" width="13.7109" customWidth="1"/>
  </cols>
  <sheetData>
    <row r="1" spans="1:11" ht="37.5" customHeight="1">
      <c r="A1" s="39" t="s"/>
      <c r="B1" s="40" t="s">
        <v>1</v>
      </c>
      <c r="C1" s="41" t="s">
        <v>24</v>
      </c>
      <c r="D1" s="9" t="s"/>
      <c r="E1" s="42" t="s"/>
      <c r="F1" s="42" t="s"/>
      <c r="G1" s="9" t="s"/>
      <c r="H1" s="9" t="s"/>
      <c r="I1" s="43" t="s">
        <v>25</v>
      </c>
      <c r="J1" s="42" t="s"/>
      <c r="K1" s="44" t="s"/>
    </row>
    <row r="2" spans="1:11" ht="33" customHeight="1">
      <c r="A2" s="44" t="s"/>
      <c r="B2" s="45" t="s"/>
      <c r="C2" s="46" t="s">
        <v>4</v>
      </c>
      <c r="D2" s="47" t="s">
        <v>5</v>
      </c>
      <c r="E2" s="46" t="s">
        <v>6</v>
      </c>
      <c r="F2" s="46" t="s">
        <v>7</v>
      </c>
      <c r="G2" s="46" t="s">
        <v>8</v>
      </c>
      <c r="H2" s="46" t="s">
        <v>9</v>
      </c>
      <c r="I2" s="48" t="s">
        <v>10</v>
      </c>
      <c r="J2" s="49" t="s">
        <v>11</v>
      </c>
      <c r="K2" s="50" t="s">
        <v>12</v>
      </c>
    </row>
    <row r="3" spans="1:11" ht="22.5" customHeight="1">
      <c r="A3" s="13" t="s">
        <v>13</v>
      </c>
      <c r="B3" s="51">
        <v>46295</v>
      </c>
      <c r="C3" s="52">
        <v>6.6994</v>
      </c>
      <c r="D3" s="18" t="s"/>
      <c r="E3" s="53">
        <v>6.7637</v>
      </c>
      <c r="F3" s="28">
        <v>-0.0095</v>
      </c>
      <c r="G3" s="47">
        <v>5.7484</v>
      </c>
      <c r="H3" s="18" t="s"/>
      <c r="I3" s="27" t="s"/>
      <c r="J3" s="28" t="s"/>
      <c r="K3" s="15" t="s"/>
    </row>
    <row r="4" spans="1:11" ht="22.5" customHeight="1">
      <c r="A4" s="13" t="s">
        <v>14</v>
      </c>
      <c r="B4" s="51">
        <v>46296</v>
      </c>
      <c r="C4" s="52">
        <v>6.7482</v>
      </c>
      <c r="D4" s="18">
        <f>=(C4-C3)/C3</f>
        <v>0.00728423440905155</v>
      </c>
      <c r="E4" s="53">
        <v>7.5003</v>
      </c>
      <c r="F4" s="28">
        <f>=C4/E4-1</f>
        <v>-0.100275988960442</v>
      </c>
      <c r="G4" s="47">
        <v>6.8071</v>
      </c>
      <c r="H4" s="18">
        <f>=C4/G4-1</f>
        <v>-0.0086527302375462</v>
      </c>
      <c r="I4" s="27">
        <f>=SUM($C$4:C4)</f>
        <v>6.7482</v>
      </c>
      <c r="J4" s="28">
        <f>=I4/SUM($E$4:E4)-1</f>
        <v>-0.100275988960442</v>
      </c>
      <c r="K4" s="15">
        <f>=I4/SUM($G$4:G4)-1</f>
        <v>-0.0086527302375462</v>
      </c>
    </row>
    <row r="5" spans="1:11" ht="22.5" customHeight="1">
      <c r="A5" s="13" t="s">
        <v>15</v>
      </c>
      <c r="B5" s="51">
        <v>46297</v>
      </c>
      <c r="C5" s="30">
        <v>6.3914</v>
      </c>
      <c r="D5" s="18">
        <f>=(C5-C4)/C4</f>
        <v>-0.0528733588216117</v>
      </c>
      <c r="E5" s="30">
        <v>6.1383</v>
      </c>
      <c r="F5" s="28">
        <f>=C5/E5-1</f>
        <v>0.0412329146506361</v>
      </c>
      <c r="G5" s="54">
        <v>6.6591</v>
      </c>
      <c r="H5" s="18">
        <f>=C5/G5-1</f>
        <v>-0.0402006277124536</v>
      </c>
      <c r="I5" s="27">
        <f>=SUM($C$4:C5)</f>
        <v>13.1396</v>
      </c>
      <c r="J5" s="28">
        <f>=I5/SUM($E$4:E5)-1</f>
        <v>-0.0365873330107196</v>
      </c>
      <c r="K5" s="15">
        <f>=I5/SUM($G$4:G5)-1</f>
        <v>-0.0242533157089603</v>
      </c>
    </row>
    <row r="6" spans="1:11" ht="22.5" customHeight="1">
      <c r="A6" s="13" t="s">
        <v>16</v>
      </c>
      <c r="B6" s="51">
        <v>46298</v>
      </c>
      <c r="C6" s="30" t="s"/>
      <c r="D6" s="18">
        <f>=(C6-C5)/C5</f>
        <v>-1</v>
      </c>
      <c r="E6" s="30">
        <v>7.0573</v>
      </c>
      <c r="F6" s="28">
        <f>=C6/E6-1</f>
        <v>-1</v>
      </c>
      <c r="G6" s="54">
        <v>6.2842</v>
      </c>
      <c r="H6" s="18">
        <f>=C6/G6-1</f>
        <v>-1</v>
      </c>
      <c r="I6" s="27">
        <f>=SUM($C$4:C6)</f>
        <v>13.1396</v>
      </c>
      <c r="J6" s="28">
        <f>=I6/SUM($E$4:E6)-1</f>
        <v>-0.365110964007364</v>
      </c>
      <c r="K6" s="15">
        <f>=I6/SUM($G$4:G6)-1</f>
        <v>-0.334717271548931</v>
      </c>
    </row>
    <row r="7" spans="1:11" ht="22.5" customHeight="1">
      <c r="A7" s="13" t="s">
        <v>17</v>
      </c>
      <c r="B7" s="51">
        <v>46299</v>
      </c>
      <c r="C7" s="30" t="s"/>
      <c r="D7" s="18" t="e">
        <f>=(C7-C6)/C6</f>
        <v>#DIV/0!</v>
      </c>
      <c r="E7" s="30">
        <v>6.4868</v>
      </c>
      <c r="F7" s="28">
        <f>=C7/E7-1</f>
        <v>-1</v>
      </c>
      <c r="G7" s="54">
        <v>6.5389</v>
      </c>
      <c r="H7" s="18">
        <f>=C7/G7-1</f>
        <v>-1</v>
      </c>
      <c r="I7" s="27">
        <f>=SUM($C$4:C7)</f>
        <v>13.1396</v>
      </c>
      <c r="J7" s="28">
        <f>=I7/SUM($E$4:E7)-1</f>
        <v>-0.51661902607173</v>
      </c>
      <c r="K7" s="15">
        <f>=I7/SUM($G$4:G7)-1</f>
        <v>-0.500192093361177</v>
      </c>
    </row>
    <row r="8" spans="1:11" ht="22.5" customHeight="1">
      <c r="A8" s="13" t="s">
        <v>18</v>
      </c>
      <c r="B8" s="51">
        <v>46300</v>
      </c>
      <c r="C8" s="30" t="s"/>
      <c r="D8" s="18" t="e">
        <f>=(C8-C7)/C7</f>
        <v>#DIV/0!</v>
      </c>
      <c r="E8" s="30">
        <v>6.8157</v>
      </c>
      <c r="F8" s="28">
        <f>=C8/E8-1</f>
        <v>-1</v>
      </c>
      <c r="G8" s="54">
        <v>6.825</v>
      </c>
      <c r="H8" s="18">
        <f>=C8/G8-1</f>
        <v>-1</v>
      </c>
      <c r="I8" s="27">
        <f>=SUM($C$4:C8)</f>
        <v>13.1396</v>
      </c>
      <c r="J8" s="28">
        <f>=I8/SUM($E$4:E8)-1</f>
        <v>-0.613522989317145</v>
      </c>
      <c r="K8" s="15">
        <f>=I8/SUM($G$4:G8)-1</f>
        <v>-0.603204657806446</v>
      </c>
    </row>
    <row r="9" spans="1:11" ht="22.5" customHeight="1">
      <c r="A9" s="13" t="s">
        <v>19</v>
      </c>
      <c r="B9" s="51">
        <v>46301</v>
      </c>
      <c r="C9" s="30" t="s"/>
      <c r="D9" s="18" t="e">
        <f>=(C9-C8)/C8</f>
        <v>#DIV/0!</v>
      </c>
      <c r="E9" s="30">
        <v>7.5646</v>
      </c>
      <c r="F9" s="28">
        <f>=C9/E9-1</f>
        <v>-1</v>
      </c>
      <c r="G9" s="54">
        <v>7.1969</v>
      </c>
      <c r="H9" s="18">
        <f>=C9/G9-1</f>
        <v>-1</v>
      </c>
      <c r="I9" s="27">
        <f>=SUM($C$4:C9)</f>
        <v>13.1396</v>
      </c>
      <c r="J9" s="28">
        <f>=I9/SUM($E$4:E9)-1</f>
        <v>-0.683863051271564</v>
      </c>
      <c r="K9" s="15">
        <f>=I9/SUM($G$4:G9)-1</f>
        <v>-0.674045922721229</v>
      </c>
    </row>
    <row r="10" spans="1:11" ht="22.5" customHeight="1">
      <c r="A10" s="13" t="s">
        <v>20</v>
      </c>
      <c r="B10" s="51">
        <v>46302</v>
      </c>
      <c r="C10" s="30" t="s"/>
      <c r="D10" s="18" t="e">
        <f>=(C10-C9)/C9</f>
        <v>#DIV/0!</v>
      </c>
      <c r="E10" s="30">
        <v>7.1514</v>
      </c>
      <c r="F10" s="28">
        <f>=C10/E10-1</f>
        <v>-1</v>
      </c>
      <c r="G10" s="54">
        <v>7.0279</v>
      </c>
      <c r="H10" s="18">
        <f>=C10/G10-1</f>
        <v>-1</v>
      </c>
      <c r="I10" s="27">
        <f>=SUM($C$4:C10)</f>
        <v>13.1396</v>
      </c>
      <c r="J10" s="28">
        <f>=I10/SUM($E$4:E10)-1</f>
        <v>-0.730272773553611</v>
      </c>
      <c r="K10" s="15">
        <f>=I10/SUM($G$4:G10)-1</f>
        <v>-0.722436632720098</v>
      </c>
    </row>
    <row r="11" spans="1:11" ht="22.5" customHeight="1">
      <c r="A11" s="13" t="s">
        <v>21</v>
      </c>
      <c r="B11" s="51">
        <v>46303</v>
      </c>
      <c r="C11" s="53" t="s">
        <v>22</v>
      </c>
      <c r="D11" s="18" t="s">
        <v>22</v>
      </c>
      <c r="E11" s="53">
        <v>7.5516</v>
      </c>
      <c r="F11" s="28" t="s">
        <v>22</v>
      </c>
      <c r="G11" s="47" t="s">
        <v>22</v>
      </c>
      <c r="H11" s="18" t="s">
        <v>22</v>
      </c>
      <c r="I11" s="29" t="s"/>
      <c r="J11" s="30" t="s"/>
      <c r="K11" s="31" t="s"/>
    </row>
    <row r="12" spans="1:11" ht="22.5" customHeight="1">
      <c r="A12" s="55" t="s">
        <v>23</v>
      </c>
      <c r="B12" s="42" t="s"/>
      <c r="C12" s="53">
        <f>=SUM(C4:C10)/7</f>
        <v>1.87708571428571</v>
      </c>
      <c r="D12" s="47" t="s">
        <v>22</v>
      </c>
      <c r="E12" s="56">
        <f>=SUM(E4:E11)/8</f>
        <v>7.03325</v>
      </c>
      <c r="F12" s="28">
        <f>=C12/E12-1</f>
        <v>-0.73311261304721</v>
      </c>
      <c r="G12" s="57">
        <f>=SUM(G4:G10)/7</f>
        <v>6.76272857142857</v>
      </c>
      <c r="H12" s="18">
        <f>=C12/G12-1</f>
        <v>-0.722436632720098</v>
      </c>
      <c r="I12" s="35" t="s"/>
      <c r="J12" s="36" t="s"/>
      <c r="K12" s="31" t="s"/>
    </row>
  </sheetData>
  <mergeCells count="5">
    <mergeCell ref="A1:A2"/>
    <mergeCell ref="B1:B2"/>
    <mergeCell ref="C1:H1"/>
    <mergeCell ref="I1:K1"/>
    <mergeCell ref="A12:B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K136"/>
  <sheetViews>
    <sheetView showGridLines="1" workbookViewId="0">
      <pane xSplit="2" topLeftCell="C1" activePane="bottomRight" state="frozen"/>
    </sheetView>
  </sheetViews>
  <sheetFormatPr defaultColWidth="9.025" defaultRowHeight="13.5" outlineLevelCol="7"/>
  <cols>
    <col min="1" max="1" width="8.71094" customWidth="1"/>
    <col min="2" max="2" width="9.025" style="147" customWidth="1"/>
    <col min="3" max="3" width="11.1" style="147" customWidth="1"/>
    <col min="4" max="4" width="13.1167" style="148" customWidth="1"/>
    <col min="5" max="5" width="13.1167" style="147" customWidth="1"/>
    <col min="6" max="6" width="11.6" style="149" customWidth="1"/>
    <col min="7" max="8" width="13.1167" style="152" customWidth="1"/>
    <col min="9" max="9" width="13.1167" style="153" customWidth="1"/>
    <col min="10" max="10" width="13.1167" style="151" customWidth="1"/>
    <col min="11" max="12" width="13.7109" customWidth="1"/>
    <col min="13" max="13" width="12.8" style="154" customWidth="1"/>
    <col min="14" max="14" width="12.8" style="149" customWidth="1"/>
  </cols>
  <sheetData>
    <row r="1" spans="1:14" ht="37.5" customHeight="1">
      <c r="A1" s="31" t="s"/>
      <c r="B1" s="30" t="s">
        <v>1</v>
      </c>
      <c r="C1" s="58" t="s">
        <v>26</v>
      </c>
      <c r="D1" s="9" t="s"/>
      <c r="E1" s="42" t="s"/>
      <c r="F1" s="42" t="s"/>
      <c r="G1" s="59" t="s"/>
      <c r="H1" s="59" t="s"/>
      <c r="I1" s="9" t="s"/>
      <c r="J1" s="9" t="s"/>
      <c r="K1" s="60" t="s">
        <v>27</v>
      </c>
      <c r="L1" s="44" t="s"/>
      <c r="M1" s="61" t="s"/>
      <c r="N1" s="42" t="s"/>
    </row>
    <row r="2" spans="1:14" ht="30" customHeight="1">
      <c r="A2" s="62" t="s"/>
      <c r="B2" s="62" t="s"/>
      <c r="C2" s="63" t="s">
        <v>4</v>
      </c>
      <c r="D2" s="16" t="s">
        <v>5</v>
      </c>
      <c r="E2" s="63" t="s">
        <v>6</v>
      </c>
      <c r="F2" s="63" t="s">
        <v>7</v>
      </c>
      <c r="G2" s="16" t="s">
        <v>8</v>
      </c>
      <c r="H2" s="16" t="s">
        <v>28</v>
      </c>
      <c r="I2" s="64" t="s">
        <v>29</v>
      </c>
      <c r="J2" s="47" t="s">
        <v>30</v>
      </c>
      <c r="K2" s="65" t="s">
        <v>10</v>
      </c>
      <c r="L2" s="50" t="s">
        <v>11</v>
      </c>
      <c r="M2" s="66" t="s">
        <v>12</v>
      </c>
      <c r="N2" s="49" t="s">
        <v>31</v>
      </c>
    </row>
    <row r="3" spans="1:14" ht="22.5" customHeight="1">
      <c r="A3" s="67" t="s">
        <v>14</v>
      </c>
      <c r="B3" s="67">
        <v>46296</v>
      </c>
      <c r="C3" s="68">
        <v>78.82</v>
      </c>
      <c r="D3" s="16" t="s">
        <v>22</v>
      </c>
      <c r="E3" s="69">
        <v>86.37</v>
      </c>
      <c r="F3" s="70">
        <f>=C3/E3-1</f>
        <v>-0.0874146115549383</v>
      </c>
      <c r="G3" s="71">
        <v>70.61</v>
      </c>
      <c r="H3" s="72">
        <f>=C3/G3-1</f>
        <v>0.116272482651183</v>
      </c>
      <c r="I3" s="73">
        <v>100.56</v>
      </c>
      <c r="J3" s="74">
        <f>=C3/I3-1</f>
        <v>-0.216189339697693</v>
      </c>
      <c r="K3" s="27">
        <f>=SUM($C$3:C3)</f>
        <v>78.82</v>
      </c>
      <c r="L3" s="15">
        <f>=K3/SUM($E$3:E3)-1</f>
        <v>-0.0874146115549383</v>
      </c>
      <c r="M3" s="75">
        <f>=K3/SUM($G$3:G3)-1</f>
        <v>0.116272482651183</v>
      </c>
      <c r="N3" s="28">
        <f>=K3/SUM($I$3:I3)-1</f>
        <v>-0.216189339697693</v>
      </c>
    </row>
    <row r="4" spans="1:14" ht="22.5" customHeight="1">
      <c r="A4" s="67" t="s">
        <v>15</v>
      </c>
      <c r="B4" s="67">
        <v>46297</v>
      </c>
      <c r="C4" s="68">
        <v>75.61</v>
      </c>
      <c r="D4" s="15">
        <f>=(C4-C3)/C3</f>
        <v>-0.040725704136006</v>
      </c>
      <c r="E4" s="69">
        <v>81.21</v>
      </c>
      <c r="F4" s="70">
        <f>=C4/E4-1</f>
        <v>-0.0689570249969215</v>
      </c>
      <c r="G4" s="71">
        <v>69.78</v>
      </c>
      <c r="H4" s="72">
        <f>=C4/G4-1</f>
        <v>0.0835482946402981</v>
      </c>
      <c r="I4" s="73">
        <v>127.39</v>
      </c>
      <c r="J4" s="74">
        <f>=C4/I4-1</f>
        <v>-0.406468325614255</v>
      </c>
      <c r="K4" s="27">
        <f>=SUM($C$3:C4)</f>
        <v>154.43</v>
      </c>
      <c r="L4" s="15">
        <f>=K4/SUM($E$3:E4)-1</f>
        <v>-0.078469984485022</v>
      </c>
      <c r="M4" s="28">
        <f>=K4/SUM($G$3:G4)-1</f>
        <v>0.10000712301446</v>
      </c>
      <c r="N4" s="28">
        <f>=K4/SUM($I$3:I4)-1</f>
        <v>-0.322526869927616</v>
      </c>
    </row>
    <row r="5" spans="1:14" ht="22.5" customHeight="1">
      <c r="A5" s="67" t="s">
        <v>16</v>
      </c>
      <c r="B5" s="67">
        <v>46298</v>
      </c>
      <c r="C5" s="68" t="s"/>
      <c r="D5" s="15">
        <f>=(C5-C4)/C4</f>
        <v>-1</v>
      </c>
      <c r="E5" s="69">
        <v>83.35</v>
      </c>
      <c r="F5" s="70">
        <f>=C5/E5-1</f>
        <v>-1</v>
      </c>
      <c r="G5" s="71">
        <v>68.58</v>
      </c>
      <c r="H5" s="72">
        <f>=C5/G5-1</f>
        <v>-1</v>
      </c>
      <c r="I5" s="73">
        <v>129.87</v>
      </c>
      <c r="J5" s="74">
        <f>=C5/I5-1</f>
        <v>-1</v>
      </c>
      <c r="K5" s="27">
        <f>=SUM($C$3:C5)</f>
        <v>154.43</v>
      </c>
      <c r="L5" s="15">
        <f>=K5/SUM($E$3:E5)-1</f>
        <v>-0.38456940182521</v>
      </c>
      <c r="M5" s="28">
        <f>=K5/SUM($G$3:G5)-1</f>
        <v>-0.260994401110207</v>
      </c>
      <c r="N5" s="28">
        <f>=K5/SUM($I$3:I5)-1</f>
        <v>-0.568414286512772</v>
      </c>
    </row>
    <row r="6" spans="1:14" ht="22.5" customHeight="1">
      <c r="A6" s="67" t="s">
        <v>17</v>
      </c>
      <c r="B6" s="67">
        <v>46299</v>
      </c>
      <c r="C6" s="68" t="s"/>
      <c r="D6" s="15" t="e">
        <f>=(C6-C5)/C5</f>
        <v>#DIV/0!</v>
      </c>
      <c r="E6" s="69">
        <v>81.37</v>
      </c>
      <c r="F6" s="70">
        <f>=C6/E6-1</f>
        <v>-1</v>
      </c>
      <c r="G6" s="71">
        <v>65.87</v>
      </c>
      <c r="H6" s="72">
        <f>=C6/G6-1</f>
        <v>-1</v>
      </c>
      <c r="I6" s="73">
        <v>111.67</v>
      </c>
      <c r="J6" s="74">
        <f>=C6/I6-1</f>
        <v>-1</v>
      </c>
      <c r="K6" s="27">
        <f>=SUM($C$3:C6)</f>
        <v>154.43</v>
      </c>
      <c r="L6" s="15">
        <f>=K6/SUM($E$3:E6)-1</f>
        <v>-0.535269334938309</v>
      </c>
      <c r="M6" s="28">
        <f>=K6/SUM($G$3:G6)-1</f>
        <v>-0.438109445495561</v>
      </c>
      <c r="N6" s="28">
        <f>=K6/SUM($I$3:I6)-1</f>
        <v>-0.671068606360093</v>
      </c>
    </row>
    <row r="7" spans="1:14" ht="22.5" customHeight="1">
      <c r="A7" s="67" t="s">
        <v>18</v>
      </c>
      <c r="B7" s="67">
        <v>46300</v>
      </c>
      <c r="C7" s="68" t="s"/>
      <c r="D7" s="15" t="e">
        <f>=(C7-C6)/C6</f>
        <v>#DIV/0!</v>
      </c>
      <c r="E7" s="69">
        <v>82.81</v>
      </c>
      <c r="F7" s="70">
        <f>=C7/E7-1</f>
        <v>-1</v>
      </c>
      <c r="G7" s="71">
        <v>61.8</v>
      </c>
      <c r="H7" s="72">
        <f>=C7/G7-1</f>
        <v>-1</v>
      </c>
      <c r="I7" s="73">
        <v>108.22</v>
      </c>
      <c r="J7" s="74">
        <f>=C7/I7-1</f>
        <v>-1</v>
      </c>
      <c r="K7" s="27">
        <f>=SUM($C$3:C7)</f>
        <v>154.43</v>
      </c>
      <c r="L7" s="15">
        <f>=K7/SUM($E$3:E7)-1</f>
        <v>-0.627978126279781</v>
      </c>
      <c r="M7" s="28">
        <f>=K7/SUM($G$3:G7)-1</f>
        <v>-0.54126069391635</v>
      </c>
      <c r="N7" s="28">
        <f>=K7/SUM($I$3:I7)-1</f>
        <v>-0.732685949697945</v>
      </c>
    </row>
    <row r="8" spans="1:14" ht="22.5" customHeight="1">
      <c r="A8" s="67" t="s">
        <v>19</v>
      </c>
      <c r="B8" s="67">
        <v>46301</v>
      </c>
      <c r="C8" s="68" t="s"/>
      <c r="D8" s="15" t="e">
        <f>=(C8-C7)/C7</f>
        <v>#DIV/0!</v>
      </c>
      <c r="E8" s="69">
        <v>78.66</v>
      </c>
      <c r="F8" s="70">
        <f>=C8/E8-1</f>
        <v>-1</v>
      </c>
      <c r="G8" s="71">
        <v>57.39</v>
      </c>
      <c r="H8" s="72">
        <f>=C8/G8-1</f>
        <v>-1</v>
      </c>
      <c r="I8" s="73">
        <v>104.14</v>
      </c>
      <c r="J8" s="74">
        <f>=C8/I8-1</f>
        <v>-1</v>
      </c>
      <c r="K8" s="27">
        <f>=SUM($C$3:C8)</f>
        <v>154.43</v>
      </c>
      <c r="L8" s="15">
        <f>=K8/SUM($E$3:E8)-1</f>
        <v>-0.68724304838285</v>
      </c>
      <c r="M8" s="28">
        <f>=K8/SUM($G$3:G8)-1</f>
        <v>-0.608075527244119</v>
      </c>
      <c r="N8" s="28">
        <f>=K8/SUM($I$3:I8)-1</f>
        <v>-0.773513236048985</v>
      </c>
    </row>
    <row r="9" spans="1:14" ht="22.5" customHeight="1">
      <c r="A9" s="67" t="s">
        <v>20</v>
      </c>
      <c r="B9" s="67">
        <v>46302</v>
      </c>
      <c r="C9" s="68" t="s"/>
      <c r="D9" s="15" t="e">
        <f>=(C9-C8)/C8</f>
        <v>#DIV/0!</v>
      </c>
      <c r="E9" s="69">
        <v>76.96</v>
      </c>
      <c r="F9" s="70">
        <f>=C9/E9-1</f>
        <v>-1</v>
      </c>
      <c r="G9" s="71">
        <v>57.8</v>
      </c>
      <c r="H9" s="72">
        <f>=C9/G9-1</f>
        <v>-1</v>
      </c>
      <c r="I9" s="73">
        <v>111.56</v>
      </c>
      <c r="J9" s="74">
        <f>=C9/I9-1</f>
        <v>-1</v>
      </c>
      <c r="K9" s="27">
        <f>=SUM($C$3:C9)</f>
        <v>154.43</v>
      </c>
      <c r="L9" s="15">
        <f>=K9/SUM($E$3:E9)-1</f>
        <v>-0.729416711930335</v>
      </c>
      <c r="M9" s="28">
        <f>=K9/SUM($G$3:G9)-1</f>
        <v>-0.658212159440498</v>
      </c>
      <c r="N9" s="28">
        <f>=K9/SUM($I$3:I9)-1</f>
        <v>-0.805359145964886</v>
      </c>
    </row>
    <row r="10" spans="1:14" ht="22.5" customHeight="1">
      <c r="A10" s="67" t="s">
        <v>21</v>
      </c>
      <c r="B10" s="67">
        <v>46303</v>
      </c>
      <c r="C10" s="63" t="s">
        <v>22</v>
      </c>
      <c r="D10" s="15" t="s">
        <v>22</v>
      </c>
      <c r="E10" s="69">
        <v>77.4</v>
      </c>
      <c r="F10" s="70" t="s">
        <v>22</v>
      </c>
      <c r="G10" s="76" t="s"/>
      <c r="H10" s="76" t="s"/>
      <c r="I10" s="73">
        <v>112.78</v>
      </c>
      <c r="J10" s="74" t="s">
        <v>22</v>
      </c>
      <c r="K10" s="77" t="s"/>
      <c r="L10" s="55" t="s"/>
      <c r="M10" s="53" t="s"/>
      <c r="N10" s="53" t="s"/>
    </row>
    <row r="11" spans="1:14" ht="22.5" customHeight="1">
      <c r="A11" s="63" t="s">
        <v>23</v>
      </c>
      <c r="B11" s="62" t="s"/>
      <c r="C11" s="69">
        <f>=SUM(C3:C9)/7</f>
        <v>22.0614285714286</v>
      </c>
      <c r="D11" s="16" t="s">
        <v>22</v>
      </c>
      <c r="E11" s="78">
        <f>=SUM(E3:E10)/8</f>
        <v>81.01625</v>
      </c>
      <c r="F11" s="70">
        <f>=C11/E11-1</f>
        <v>-0.727691314132306</v>
      </c>
      <c r="G11" s="79" t="s"/>
      <c r="H11" s="79" t="s"/>
      <c r="I11" s="80">
        <f>=SUM(I3:I9)/7</f>
        <v>113.344285714286</v>
      </c>
      <c r="J11" s="74">
        <f>=C11/I11-1</f>
        <v>-0.805359145964886</v>
      </c>
      <c r="K11" s="31" t="s"/>
      <c r="L11" s="31" t="s"/>
      <c r="M11" s="30" t="s"/>
      <c r="N11" s="30" t="s"/>
    </row>
    <row r="12" spans="1:9">
      <c r="A12" s="81" t="s"/>
      <c r="B12" s="82" t="s"/>
      <c r="C12" s="82" t="s"/>
      <c r="D12" s="83" t="s"/>
      <c r="E12" s="82" t="s"/>
      <c r="F12" s="81" t="s"/>
      <c r="G12" s="84" t="s"/>
      <c r="H12" s="84" t="s"/>
      <c r="I12" s="37" t="s"/>
    </row>
    <row r="13" spans="1:9">
      <c r="A13" s="81" t="s"/>
      <c r="B13" s="82" t="s"/>
      <c r="C13" s="82" t="s"/>
      <c r="D13" s="83" t="s"/>
      <c r="E13" s="82" t="s"/>
      <c r="F13" s="81" t="s"/>
      <c r="G13" s="84" t="s"/>
      <c r="H13" s="84" t="s"/>
      <c r="I13" s="37" t="s"/>
    </row>
    <row r="14" spans="1:9">
      <c r="A14" s="81" t="s"/>
      <c r="B14" s="82" t="s"/>
      <c r="C14" s="82" t="s"/>
      <c r="D14" s="83" t="s"/>
      <c r="E14" s="82" t="s"/>
      <c r="F14" s="81" t="s"/>
      <c r="G14" s="84" t="s"/>
      <c r="H14" s="84" t="s"/>
      <c r="I14" s="37" t="s"/>
    </row>
    <row r="15" spans="1:9">
      <c r="A15" s="81" t="s"/>
      <c r="B15" s="82" t="s"/>
      <c r="C15" s="82" t="s"/>
      <c r="D15" s="83" t="s"/>
      <c r="E15" s="82" t="s"/>
      <c r="F15" s="81" t="s"/>
      <c r="G15" s="84" t="s"/>
      <c r="H15" s="84" t="s"/>
      <c r="I15" s="37" t="s"/>
    </row>
    <row r="16" spans="1:9">
      <c r="A16" s="81" t="s"/>
      <c r="B16" s="82" t="s"/>
      <c r="C16" s="82" t="s"/>
      <c r="D16" s="83" t="s"/>
      <c r="E16" s="82" t="s"/>
      <c r="F16" s="81" t="s"/>
      <c r="G16" s="84" t="s"/>
      <c r="H16" s="84" t="s"/>
      <c r="I16" s="37" t="s"/>
    </row>
    <row r="17" spans="1:9">
      <c r="A17" s="81" t="s"/>
      <c r="B17" s="82" t="s"/>
      <c r="C17" s="82" t="s"/>
      <c r="D17" s="83" t="s"/>
      <c r="E17" s="82" t="s"/>
      <c r="F17" s="81" t="s"/>
      <c r="G17" s="84" t="s"/>
      <c r="H17" s="84" t="s"/>
      <c r="I17" s="37" t="s"/>
    </row>
    <row r="18" spans="1:9">
      <c r="A18" s="81" t="s"/>
      <c r="B18" s="82" t="s"/>
      <c r="C18" s="82" t="s"/>
      <c r="D18" s="83" t="s"/>
      <c r="E18" s="82" t="s"/>
      <c r="F18" s="81" t="s"/>
      <c r="G18" s="84" t="s"/>
      <c r="H18" s="84" t="s"/>
      <c r="I18" s="37" t="s"/>
    </row>
    <row r="19" spans="1:9">
      <c r="A19" s="81" t="s"/>
      <c r="B19" s="82" t="s"/>
      <c r="C19" s="82" t="s"/>
      <c r="D19" s="83" t="s"/>
      <c r="E19" s="82" t="s"/>
      <c r="F19" s="81" t="s"/>
      <c r="G19" s="84" t="s"/>
      <c r="H19" s="84" t="s"/>
      <c r="I19" s="37" t="s"/>
    </row>
    <row r="20" spans="1:9">
      <c r="A20" s="81" t="s"/>
      <c r="B20" s="82" t="s"/>
      <c r="C20" s="82" t="s"/>
      <c r="D20" s="83" t="s"/>
      <c r="E20" s="82" t="s"/>
      <c r="F20" s="81" t="s"/>
      <c r="G20" s="84" t="s"/>
      <c r="H20" s="84" t="s"/>
      <c r="I20" s="37" t="s"/>
    </row>
    <row r="21" spans="1:9">
      <c r="A21" s="81" t="s"/>
      <c r="B21" s="82" t="s"/>
      <c r="C21" s="82" t="s"/>
      <c r="D21" s="83" t="s"/>
      <c r="E21" s="82" t="s"/>
      <c r="F21" s="81" t="s"/>
      <c r="G21" s="84" t="s"/>
      <c r="H21" s="84" t="s"/>
      <c r="I21" s="37" t="s"/>
    </row>
    <row r="22" spans="1:9">
      <c r="A22" s="81" t="s"/>
      <c r="B22" s="82" t="s"/>
      <c r="C22" s="82" t="s"/>
      <c r="D22" s="83" t="s"/>
      <c r="E22" s="82" t="s"/>
      <c r="F22" s="81" t="s"/>
      <c r="G22" s="84" t="s"/>
      <c r="H22" s="84" t="s"/>
      <c r="I22" s="37" t="s"/>
    </row>
    <row r="23" spans="1:9">
      <c r="A23" s="81" t="s"/>
      <c r="B23" s="82" t="s"/>
      <c r="C23" s="82" t="s"/>
      <c r="D23" s="83" t="s"/>
      <c r="E23" s="82" t="s"/>
      <c r="F23" s="81" t="s"/>
      <c r="G23" s="84" t="s"/>
      <c r="H23" s="84" t="s"/>
      <c r="I23" s="37" t="s"/>
    </row>
    <row r="24" spans="1:9">
      <c r="A24" s="81" t="s"/>
      <c r="B24" s="82" t="s"/>
      <c r="C24" s="82" t="s"/>
      <c r="D24" s="83" t="s"/>
      <c r="E24" s="82" t="s"/>
      <c r="F24" s="81" t="s"/>
      <c r="G24" s="84" t="s"/>
      <c r="H24" s="84" t="s"/>
      <c r="I24" s="37" t="s"/>
    </row>
    <row r="25" spans="1:9">
      <c r="A25" s="81" t="s"/>
      <c r="B25" s="82" t="s"/>
      <c r="C25" s="82" t="s"/>
      <c r="D25" s="83" t="s"/>
      <c r="E25" s="82" t="s"/>
      <c r="F25" s="81" t="s"/>
      <c r="G25" s="84" t="s"/>
      <c r="H25" s="84" t="s"/>
      <c r="I25" s="37" t="s"/>
    </row>
    <row r="26" spans="1:9">
      <c r="A26" s="81" t="s"/>
      <c r="B26" s="82" t="s"/>
      <c r="C26" s="82" t="s"/>
      <c r="D26" s="83" t="s"/>
      <c r="E26" s="82" t="s"/>
      <c r="F26" s="81" t="s"/>
      <c r="G26" s="84" t="s"/>
      <c r="H26" s="84" t="s"/>
      <c r="I26" s="37" t="s"/>
    </row>
    <row r="27" spans="1:9">
      <c r="A27" s="81" t="s"/>
      <c r="B27" s="82" t="s"/>
      <c r="C27" s="82" t="s"/>
      <c r="D27" s="83" t="s"/>
      <c r="E27" s="82" t="s"/>
      <c r="F27" s="81" t="s"/>
      <c r="G27" s="84" t="s"/>
      <c r="H27" s="84" t="s"/>
      <c r="I27" s="37" t="s"/>
    </row>
    <row r="28" spans="1:9">
      <c r="A28" s="81" t="s"/>
      <c r="B28" s="82" t="s"/>
      <c r="C28" s="82" t="s"/>
      <c r="D28" s="83" t="s"/>
      <c r="E28" s="82" t="s"/>
      <c r="F28" s="81" t="s"/>
      <c r="G28" s="84" t="s"/>
      <c r="H28" s="84" t="s"/>
      <c r="I28" s="37" t="s"/>
    </row>
    <row r="29" spans="1:9">
      <c r="A29" s="81" t="s"/>
      <c r="B29" s="82" t="s"/>
      <c r="C29" s="82" t="s"/>
      <c r="D29" s="83" t="s"/>
      <c r="E29" s="82" t="s"/>
      <c r="F29" s="81" t="s"/>
      <c r="G29" s="84" t="s"/>
      <c r="H29" s="84" t="s"/>
      <c r="I29" s="37" t="s"/>
    </row>
    <row r="30" spans="1:9">
      <c r="A30" s="81" t="s"/>
      <c r="B30" s="82" t="s"/>
      <c r="C30" s="82" t="s"/>
      <c r="D30" s="83" t="s"/>
      <c r="E30" s="82" t="s"/>
      <c r="F30" s="81" t="s"/>
      <c r="G30" s="84" t="s"/>
      <c r="H30" s="84" t="s"/>
      <c r="I30" s="37" t="s"/>
    </row>
    <row r="31" spans="1:9">
      <c r="A31" s="81" t="s"/>
      <c r="B31" s="82" t="s"/>
      <c r="C31" s="82" t="s"/>
      <c r="D31" s="83" t="s"/>
      <c r="E31" s="82" t="s"/>
      <c r="F31" s="81" t="s"/>
      <c r="G31" s="84" t="s"/>
      <c r="H31" s="84" t="s"/>
      <c r="I31" s="37" t="s"/>
    </row>
    <row r="32" spans="1:9">
      <c r="A32" s="81" t="s"/>
      <c r="B32" s="82" t="s"/>
      <c r="C32" s="82" t="s"/>
      <c r="D32" s="83" t="s"/>
      <c r="E32" s="82" t="s"/>
      <c r="F32" s="81" t="s"/>
      <c r="G32" s="84" t="s"/>
      <c r="H32" s="84" t="s"/>
      <c r="I32" s="37" t="s"/>
    </row>
    <row r="33" spans="1:9">
      <c r="A33" s="81" t="s"/>
      <c r="B33" s="82" t="s"/>
      <c r="C33" s="82" t="s"/>
      <c r="D33" s="83" t="s"/>
      <c r="E33" s="82" t="s"/>
      <c r="F33" s="81" t="s"/>
      <c r="G33" s="84" t="s"/>
      <c r="H33" s="84" t="s"/>
      <c r="I33" s="37" t="s"/>
    </row>
    <row r="34" spans="1:9">
      <c r="A34" s="81" t="s"/>
      <c r="B34" s="82" t="s"/>
      <c r="C34" s="82" t="s"/>
      <c r="D34" s="83" t="s"/>
      <c r="E34" s="82" t="s"/>
      <c r="F34" s="81" t="s"/>
      <c r="G34" s="84" t="s"/>
      <c r="H34" s="84" t="s"/>
      <c r="I34" s="37" t="s"/>
    </row>
    <row r="35" spans="1:9">
      <c r="A35" s="81" t="s"/>
      <c r="B35" s="82" t="s"/>
      <c r="C35" s="82" t="s"/>
      <c r="D35" s="83" t="s"/>
      <c r="E35" s="82" t="s"/>
      <c r="F35" s="81" t="s"/>
      <c r="G35" s="84" t="s"/>
      <c r="H35" s="84" t="s"/>
      <c r="I35" s="37" t="s"/>
    </row>
    <row r="36" spans="1:9">
      <c r="A36" s="81" t="s"/>
      <c r="B36" s="82" t="s"/>
      <c r="C36" s="82" t="s"/>
      <c r="D36" s="83" t="s"/>
      <c r="E36" s="82" t="s"/>
      <c r="F36" s="81" t="s"/>
      <c r="G36" s="84" t="s"/>
      <c r="H36" s="84" t="s"/>
      <c r="I36" s="37" t="s"/>
    </row>
    <row r="37" spans="1:9">
      <c r="A37" s="81" t="s"/>
      <c r="B37" s="82" t="s"/>
      <c r="C37" s="82" t="s"/>
      <c r="D37" s="83" t="s"/>
      <c r="E37" s="82" t="s"/>
      <c r="F37" s="81" t="s"/>
      <c r="G37" s="84" t="s"/>
      <c r="H37" s="84" t="s"/>
      <c r="I37" s="37" t="s"/>
    </row>
    <row r="38" spans="1:9">
      <c r="A38" s="81" t="s"/>
      <c r="B38" s="82" t="s"/>
      <c r="C38" s="82" t="s"/>
      <c r="D38" s="83" t="s"/>
      <c r="E38" s="82" t="s"/>
      <c r="F38" s="81" t="s"/>
      <c r="G38" s="84" t="s"/>
      <c r="H38" s="84" t="s"/>
      <c r="I38" s="37" t="s"/>
    </row>
    <row r="39" spans="1:9">
      <c r="A39" s="81" t="s"/>
      <c r="B39" s="82" t="s"/>
      <c r="C39" s="82" t="s"/>
      <c r="D39" s="83" t="s"/>
      <c r="E39" s="82" t="s"/>
      <c r="F39" s="81" t="s"/>
      <c r="G39" s="84" t="s"/>
      <c r="H39" s="84" t="s"/>
      <c r="I39" s="37" t="s"/>
    </row>
    <row r="40" spans="1:9">
      <c r="A40" s="81" t="s"/>
      <c r="B40" s="82" t="s"/>
      <c r="C40" s="82" t="s"/>
      <c r="D40" s="83" t="s"/>
      <c r="E40" s="82" t="s"/>
      <c r="F40" s="81" t="s"/>
      <c r="G40" s="84" t="s"/>
      <c r="H40" s="84" t="s"/>
      <c r="I40" s="37" t="s"/>
    </row>
    <row r="41" spans="1:9">
      <c r="A41" s="81" t="s"/>
      <c r="B41" s="82" t="s"/>
      <c r="C41" s="82" t="s"/>
      <c r="D41" s="83" t="s"/>
      <c r="E41" s="82" t="s"/>
      <c r="F41" s="81" t="s"/>
      <c r="G41" s="84" t="s"/>
      <c r="H41" s="84" t="s"/>
      <c r="I41" s="37" t="s"/>
    </row>
    <row r="42" spans="1:9">
      <c r="A42" s="81" t="s"/>
      <c r="B42" s="82" t="s"/>
      <c r="C42" s="82" t="s"/>
      <c r="D42" s="83" t="s"/>
      <c r="E42" s="82" t="s"/>
      <c r="F42" s="81" t="s"/>
      <c r="G42" s="84" t="s"/>
      <c r="H42" s="84" t="s"/>
      <c r="I42" s="37" t="s"/>
    </row>
    <row r="43" spans="1:9">
      <c r="A43" s="81" t="s"/>
      <c r="B43" s="82" t="s"/>
      <c r="C43" s="82" t="s"/>
      <c r="D43" s="83" t="s"/>
      <c r="E43" s="82" t="s"/>
      <c r="F43" s="81" t="s"/>
      <c r="G43" s="84" t="s"/>
      <c r="H43" s="84" t="s"/>
      <c r="I43" s="37" t="s"/>
    </row>
    <row r="44" spans="1:9">
      <c r="A44" s="81" t="s"/>
      <c r="B44" s="82" t="s"/>
      <c r="C44" s="82" t="s"/>
      <c r="D44" s="83" t="s"/>
      <c r="E44" s="82" t="s"/>
      <c r="F44" s="81" t="s"/>
      <c r="G44" s="84" t="s"/>
      <c r="H44" s="84" t="s"/>
      <c r="I44" s="37" t="s"/>
    </row>
    <row r="45" spans="1:9">
      <c r="A45" s="81" t="s"/>
      <c r="B45" s="82" t="s"/>
      <c r="C45" s="82" t="s"/>
      <c r="D45" s="83" t="s"/>
      <c r="E45" s="82" t="s"/>
      <c r="F45" s="81" t="s"/>
      <c r="G45" s="84" t="s"/>
      <c r="H45" s="84" t="s"/>
      <c r="I45" s="37" t="s"/>
    </row>
    <row r="46" spans="1:9">
      <c r="A46" s="81" t="s"/>
      <c r="B46" s="82" t="s"/>
      <c r="C46" s="82" t="s"/>
      <c r="D46" s="83" t="s"/>
      <c r="E46" s="82" t="s"/>
      <c r="F46" s="81" t="s"/>
      <c r="G46" s="84" t="s"/>
      <c r="H46" s="84" t="s"/>
      <c r="I46" s="37" t="s"/>
    </row>
    <row r="47" spans="1:9">
      <c r="A47" s="81" t="s"/>
      <c r="B47" s="82" t="s"/>
      <c r="C47" s="82" t="s"/>
      <c r="D47" s="83" t="s"/>
      <c r="E47" s="82" t="s"/>
      <c r="F47" s="81" t="s"/>
      <c r="G47" s="84" t="s"/>
      <c r="H47" s="84" t="s"/>
      <c r="I47" s="37" t="s"/>
    </row>
    <row r="48" spans="1:9">
      <c r="A48" s="81" t="s"/>
      <c r="B48" s="82" t="s"/>
      <c r="C48" s="82" t="s"/>
      <c r="D48" s="83" t="s"/>
      <c r="E48" s="82" t="s"/>
      <c r="F48" s="81" t="s"/>
      <c r="G48" s="84" t="s"/>
      <c r="H48" s="84" t="s"/>
      <c r="I48" s="37" t="s"/>
    </row>
    <row r="49" spans="1:9">
      <c r="A49" s="81" t="s"/>
      <c r="B49" s="82" t="s"/>
      <c r="C49" s="82" t="s"/>
      <c r="D49" s="83" t="s"/>
      <c r="E49" s="82" t="s"/>
      <c r="F49" s="81" t="s"/>
      <c r="G49" s="84" t="s"/>
      <c r="H49" s="84" t="s"/>
      <c r="I49" s="37" t="s"/>
    </row>
    <row r="50" spans="1:9">
      <c r="A50" s="81" t="s"/>
      <c r="B50" s="82" t="s"/>
      <c r="C50" s="82" t="s"/>
      <c r="D50" s="83" t="s"/>
      <c r="E50" s="82" t="s"/>
      <c r="F50" s="81" t="s"/>
      <c r="G50" s="84" t="s"/>
      <c r="H50" s="84" t="s"/>
      <c r="I50" s="37" t="s"/>
    </row>
    <row r="51" spans="1:9">
      <c r="A51" s="81" t="s"/>
      <c r="B51" s="82" t="s"/>
      <c r="C51" s="82" t="s"/>
      <c r="D51" s="83" t="s"/>
      <c r="E51" s="82" t="s"/>
      <c r="F51" s="81" t="s"/>
      <c r="G51" s="84" t="s"/>
      <c r="H51" s="84" t="s"/>
      <c r="I51" s="37" t="s"/>
    </row>
    <row r="52" spans="1:9">
      <c r="A52" s="81" t="s"/>
      <c r="B52" s="82" t="s"/>
      <c r="C52" s="82" t="s"/>
      <c r="D52" s="83" t="s"/>
      <c r="E52" s="82" t="s"/>
      <c r="F52" s="81" t="s"/>
      <c r="G52" s="84" t="s"/>
      <c r="H52" s="84" t="s"/>
      <c r="I52" s="37" t="s"/>
    </row>
    <row r="53" spans="1:9">
      <c r="A53" s="81" t="s"/>
      <c r="B53" s="82" t="s"/>
      <c r="C53" s="82" t="s"/>
      <c r="D53" s="83" t="s"/>
      <c r="E53" s="82" t="s"/>
      <c r="F53" s="81" t="s"/>
      <c r="G53" s="84" t="s"/>
      <c r="H53" s="84" t="s"/>
      <c r="I53" s="37" t="s"/>
    </row>
    <row r="54" spans="1:9">
      <c r="A54" s="81" t="s"/>
      <c r="B54" s="82" t="s"/>
      <c r="C54" s="82" t="s"/>
      <c r="D54" s="83" t="s"/>
      <c r="E54" s="82" t="s"/>
      <c r="F54" s="81" t="s"/>
      <c r="G54" s="84" t="s"/>
      <c r="H54" s="84" t="s"/>
      <c r="I54" s="37" t="s"/>
    </row>
    <row r="55" spans="1:9">
      <c r="A55" s="81" t="s"/>
      <c r="B55" s="82" t="s"/>
      <c r="C55" s="82" t="s"/>
      <c r="D55" s="83" t="s"/>
      <c r="E55" s="82" t="s"/>
      <c r="F55" s="81" t="s"/>
      <c r="G55" s="84" t="s"/>
      <c r="H55" s="84" t="s"/>
      <c r="I55" s="37" t="s"/>
    </row>
    <row r="56" spans="1:9">
      <c r="A56" s="81" t="s"/>
      <c r="B56" s="82" t="s"/>
      <c r="C56" s="82" t="s"/>
      <c r="D56" s="83" t="s"/>
      <c r="E56" s="82" t="s"/>
      <c r="F56" s="81" t="s"/>
      <c r="G56" s="84" t="s"/>
      <c r="H56" s="84" t="s"/>
      <c r="I56" s="37" t="s"/>
    </row>
    <row r="57" spans="1:9">
      <c r="A57" s="81" t="s"/>
      <c r="B57" s="82" t="s"/>
      <c r="C57" s="82" t="s"/>
      <c r="D57" s="83" t="s"/>
      <c r="E57" s="82" t="s"/>
      <c r="F57" s="81" t="s"/>
      <c r="G57" s="84" t="s"/>
      <c r="H57" s="84" t="s"/>
      <c r="I57" s="37" t="s"/>
    </row>
    <row r="58" spans="1:9">
      <c r="A58" s="81" t="s"/>
      <c r="B58" s="82" t="s"/>
      <c r="C58" s="82" t="s"/>
      <c r="D58" s="83" t="s"/>
      <c r="E58" s="82" t="s"/>
      <c r="F58" s="81" t="s"/>
      <c r="G58" s="84" t="s"/>
      <c r="H58" s="84" t="s"/>
      <c r="I58" s="37" t="s"/>
    </row>
    <row r="59" spans="1:9">
      <c r="A59" s="81" t="s"/>
      <c r="B59" s="82" t="s"/>
      <c r="C59" s="82" t="s"/>
      <c r="D59" s="83" t="s"/>
      <c r="E59" s="82" t="s"/>
      <c r="F59" s="81" t="s"/>
      <c r="G59" s="84" t="s"/>
      <c r="H59" s="84" t="s"/>
      <c r="I59" s="37" t="s"/>
    </row>
    <row r="60" spans="1:9">
      <c r="A60" s="81" t="s"/>
      <c r="B60" s="82" t="s"/>
      <c r="C60" s="82" t="s"/>
      <c r="D60" s="83" t="s"/>
      <c r="E60" s="82" t="s"/>
      <c r="F60" s="81" t="s"/>
      <c r="G60" s="84" t="s"/>
      <c r="H60" s="84" t="s"/>
      <c r="I60" s="37" t="s"/>
    </row>
    <row r="61" spans="1:9">
      <c r="A61" s="81" t="s"/>
      <c r="B61" s="82" t="s"/>
      <c r="C61" s="82" t="s"/>
      <c r="D61" s="83" t="s"/>
      <c r="E61" s="82" t="s"/>
      <c r="F61" s="81" t="s"/>
      <c r="G61" s="84" t="s"/>
      <c r="H61" s="84" t="s"/>
      <c r="I61" s="37" t="s"/>
    </row>
    <row r="62" spans="1:9">
      <c r="A62" s="81" t="s"/>
      <c r="B62" s="82" t="s"/>
      <c r="C62" s="82" t="s"/>
      <c r="D62" s="83" t="s"/>
      <c r="E62" s="82" t="s"/>
      <c r="F62" s="81" t="s"/>
      <c r="G62" s="84" t="s"/>
      <c r="H62" s="84" t="s"/>
      <c r="I62" s="37" t="s"/>
    </row>
    <row r="63" spans="1:9">
      <c r="A63" s="81" t="s"/>
      <c r="B63" s="82" t="s"/>
      <c r="C63" s="82" t="s"/>
      <c r="D63" s="83" t="s"/>
      <c r="E63" s="82" t="s"/>
      <c r="F63" s="81" t="s"/>
      <c r="G63" s="84" t="s"/>
      <c r="H63" s="84" t="s"/>
      <c r="I63" s="37" t="s"/>
    </row>
    <row r="64" spans="1:9">
      <c r="A64" s="81" t="s"/>
      <c r="B64" s="82" t="s"/>
      <c r="C64" s="82" t="s"/>
      <c r="D64" s="83" t="s"/>
      <c r="E64" s="82" t="s"/>
      <c r="F64" s="81" t="s"/>
      <c r="G64" s="84" t="s"/>
      <c r="H64" s="84" t="s"/>
      <c r="I64" s="37" t="s"/>
    </row>
    <row r="65" spans="1:9">
      <c r="A65" s="81" t="s"/>
      <c r="B65" s="82" t="s"/>
      <c r="C65" s="82" t="s"/>
      <c r="D65" s="83" t="s"/>
      <c r="E65" s="82" t="s"/>
      <c r="F65" s="81" t="s"/>
      <c r="G65" s="84" t="s"/>
      <c r="H65" s="84" t="s"/>
      <c r="I65" s="37" t="s"/>
    </row>
    <row r="66" spans="1:9">
      <c r="A66" s="81" t="s"/>
      <c r="B66" s="82" t="s"/>
      <c r="C66" s="82" t="s"/>
      <c r="D66" s="83" t="s"/>
      <c r="E66" s="82" t="s"/>
      <c r="F66" s="81" t="s"/>
      <c r="G66" s="84" t="s"/>
      <c r="H66" s="84" t="s"/>
      <c r="I66" s="37" t="s"/>
    </row>
    <row r="67" spans="1:9">
      <c r="A67" s="81" t="s"/>
      <c r="B67" s="82" t="s"/>
      <c r="C67" s="82" t="s"/>
      <c r="D67" s="83" t="s"/>
      <c r="E67" s="82" t="s"/>
      <c r="F67" s="81" t="s"/>
      <c r="G67" s="84" t="s"/>
      <c r="H67" s="84" t="s"/>
      <c r="I67" s="37" t="s"/>
    </row>
    <row r="68" spans="1:9">
      <c r="A68" s="81" t="s"/>
      <c r="B68" s="82" t="s"/>
      <c r="C68" s="82" t="s"/>
      <c r="D68" s="83" t="s"/>
      <c r="E68" s="82" t="s"/>
      <c r="F68" s="81" t="s"/>
      <c r="G68" s="84" t="s"/>
      <c r="H68" s="84" t="s"/>
      <c r="I68" s="37" t="s"/>
    </row>
    <row r="69" spans="1:9">
      <c r="A69" s="81" t="s"/>
      <c r="B69" s="82" t="s"/>
      <c r="C69" s="82" t="s"/>
      <c r="D69" s="83" t="s"/>
      <c r="E69" s="82" t="s"/>
      <c r="F69" s="81" t="s"/>
      <c r="G69" s="84" t="s"/>
      <c r="H69" s="84" t="s"/>
      <c r="I69" s="37" t="s"/>
    </row>
    <row r="70" spans="1:9">
      <c r="A70" s="81" t="s"/>
      <c r="B70" s="82" t="s"/>
      <c r="C70" s="82" t="s"/>
      <c r="D70" s="83" t="s"/>
      <c r="E70" s="82" t="s"/>
      <c r="F70" s="81" t="s"/>
      <c r="G70" s="84" t="s"/>
      <c r="H70" s="84" t="s"/>
      <c r="I70" s="37" t="s"/>
    </row>
    <row r="71" spans="1:9">
      <c r="A71" s="81" t="s"/>
      <c r="B71" s="82" t="s"/>
      <c r="C71" s="82" t="s"/>
      <c r="D71" s="83" t="s"/>
      <c r="E71" s="82" t="s"/>
      <c r="F71" s="81" t="s"/>
      <c r="G71" s="84" t="s"/>
      <c r="H71" s="84" t="s"/>
      <c r="I71" s="37" t="s"/>
    </row>
    <row r="72" spans="1:9">
      <c r="A72" s="81" t="s"/>
      <c r="B72" s="82" t="s"/>
      <c r="C72" s="82" t="s"/>
      <c r="D72" s="83" t="s"/>
      <c r="E72" s="82" t="s"/>
      <c r="F72" s="81" t="s"/>
      <c r="G72" s="84" t="s"/>
      <c r="H72" s="84" t="s"/>
      <c r="I72" s="37" t="s"/>
    </row>
    <row r="73" spans="1:9">
      <c r="A73" s="81" t="s"/>
      <c r="B73" s="82" t="s"/>
      <c r="C73" s="82" t="s"/>
      <c r="D73" s="83" t="s"/>
      <c r="E73" s="82" t="s"/>
      <c r="F73" s="81" t="s"/>
      <c r="G73" s="84" t="s"/>
      <c r="H73" s="84" t="s"/>
      <c r="I73" s="37" t="s"/>
    </row>
    <row r="74" spans="1:9">
      <c r="A74" s="81" t="s"/>
      <c r="B74" s="82" t="s"/>
      <c r="C74" s="82" t="s"/>
      <c r="D74" s="83" t="s"/>
      <c r="E74" s="82" t="s"/>
      <c r="F74" s="81" t="s"/>
      <c r="G74" s="84" t="s"/>
      <c r="H74" s="84" t="s"/>
      <c r="I74" s="37" t="s"/>
    </row>
    <row r="75" spans="1:9">
      <c r="A75" s="81" t="s"/>
      <c r="B75" s="82" t="s"/>
      <c r="C75" s="82" t="s"/>
      <c r="D75" s="83" t="s"/>
      <c r="E75" s="82" t="s"/>
      <c r="F75" s="81" t="s"/>
      <c r="G75" s="84" t="s"/>
      <c r="H75" s="84" t="s"/>
      <c r="I75" s="37" t="s"/>
    </row>
    <row r="76" spans="1:9">
      <c r="A76" s="81" t="s"/>
      <c r="B76" s="82" t="s"/>
      <c r="C76" s="82" t="s"/>
      <c r="D76" s="83" t="s"/>
      <c r="E76" s="82" t="s"/>
      <c r="F76" s="81" t="s"/>
      <c r="G76" s="84" t="s"/>
      <c r="H76" s="84" t="s"/>
      <c r="I76" s="37" t="s"/>
    </row>
    <row r="77" spans="1:9">
      <c r="A77" s="81" t="s"/>
      <c r="B77" s="82" t="s"/>
      <c r="C77" s="82" t="s"/>
      <c r="D77" s="83" t="s"/>
      <c r="E77" s="82" t="s"/>
      <c r="F77" s="81" t="s"/>
      <c r="G77" s="84" t="s"/>
      <c r="H77" s="84" t="s"/>
      <c r="I77" s="37" t="s"/>
    </row>
    <row r="78" spans="1:9">
      <c r="A78" s="81" t="s"/>
      <c r="B78" s="82" t="s"/>
      <c r="C78" s="82" t="s"/>
      <c r="D78" s="83" t="s"/>
      <c r="E78" s="82" t="s"/>
      <c r="F78" s="81" t="s"/>
      <c r="G78" s="84" t="s"/>
      <c r="H78" s="84" t="s"/>
      <c r="I78" s="37" t="s"/>
    </row>
    <row r="79" spans="1:9">
      <c r="A79" s="81" t="s"/>
      <c r="B79" s="82" t="s"/>
      <c r="C79" s="82" t="s"/>
      <c r="D79" s="83" t="s"/>
      <c r="E79" s="82" t="s"/>
      <c r="F79" s="81" t="s"/>
      <c r="G79" s="84" t="s"/>
      <c r="H79" s="84" t="s"/>
      <c r="I79" s="37" t="s"/>
    </row>
    <row r="80" spans="1:9">
      <c r="A80" s="81" t="s"/>
      <c r="B80" s="82" t="s"/>
      <c r="C80" s="82" t="s"/>
      <c r="D80" s="83" t="s"/>
      <c r="E80" s="82" t="s"/>
      <c r="F80" s="81" t="s"/>
      <c r="G80" s="84" t="s"/>
      <c r="H80" s="84" t="s"/>
      <c r="I80" s="37" t="s"/>
    </row>
    <row r="81" spans="1:9">
      <c r="A81" s="81" t="s"/>
      <c r="B81" s="82" t="s"/>
      <c r="C81" s="82" t="s"/>
      <c r="D81" s="83" t="s"/>
      <c r="E81" s="82" t="s"/>
      <c r="F81" s="81" t="s"/>
      <c r="G81" s="84" t="s"/>
      <c r="H81" s="84" t="s"/>
      <c r="I81" s="37" t="s"/>
    </row>
    <row r="82" spans="1:9">
      <c r="A82" s="81" t="s"/>
      <c r="B82" s="82" t="s"/>
      <c r="C82" s="82" t="s"/>
      <c r="D82" s="83" t="s"/>
      <c r="E82" s="82" t="s"/>
      <c r="F82" s="81" t="s"/>
      <c r="G82" s="84" t="s"/>
      <c r="H82" s="84" t="s"/>
      <c r="I82" s="37" t="s"/>
    </row>
    <row r="83" spans="1:9">
      <c r="A83" s="81" t="s"/>
      <c r="B83" s="82" t="s"/>
      <c r="C83" s="82" t="s"/>
      <c r="D83" s="83" t="s"/>
      <c r="E83" s="82" t="s"/>
      <c r="F83" s="81" t="s"/>
      <c r="G83" s="84" t="s"/>
      <c r="H83" s="84" t="s"/>
      <c r="I83" s="37" t="s"/>
    </row>
    <row r="84" spans="1:9">
      <c r="A84" s="81" t="s"/>
      <c r="B84" s="82" t="s"/>
      <c r="C84" s="82" t="s"/>
      <c r="D84" s="83" t="s"/>
      <c r="E84" s="82" t="s"/>
      <c r="F84" s="81" t="s"/>
      <c r="G84" s="84" t="s"/>
      <c r="H84" s="84" t="s"/>
      <c r="I84" s="37" t="s"/>
    </row>
    <row r="85" spans="1:9">
      <c r="A85" s="81" t="s"/>
      <c r="B85" s="82" t="s"/>
      <c r="C85" s="82" t="s"/>
      <c r="D85" s="83" t="s"/>
      <c r="E85" s="82" t="s"/>
      <c r="F85" s="81" t="s"/>
      <c r="G85" s="84" t="s"/>
      <c r="H85" s="84" t="s"/>
      <c r="I85" s="37" t="s"/>
    </row>
    <row r="86" spans="1:9">
      <c r="A86" s="81" t="s"/>
      <c r="B86" s="82" t="s"/>
      <c r="C86" s="82" t="s"/>
      <c r="D86" s="83" t="s"/>
      <c r="E86" s="82" t="s"/>
      <c r="F86" s="81" t="s"/>
      <c r="G86" s="84" t="s"/>
      <c r="H86" s="84" t="s"/>
      <c r="I86" s="37" t="s"/>
    </row>
    <row r="87" spans="1:9">
      <c r="A87" s="81" t="s"/>
      <c r="B87" s="82" t="s"/>
      <c r="C87" s="82" t="s"/>
      <c r="D87" s="83" t="s"/>
      <c r="E87" s="82" t="s"/>
      <c r="F87" s="81" t="s"/>
      <c r="G87" s="84" t="s"/>
      <c r="H87" s="84" t="s"/>
      <c r="I87" s="37" t="s"/>
    </row>
    <row r="88" spans="1:9">
      <c r="A88" s="81" t="s"/>
      <c r="B88" s="82" t="s"/>
      <c r="C88" s="82" t="s"/>
      <c r="D88" s="83" t="s"/>
      <c r="E88" s="82" t="s"/>
      <c r="F88" s="81" t="s"/>
      <c r="G88" s="84" t="s"/>
      <c r="H88" s="84" t="s"/>
      <c r="I88" s="37" t="s"/>
    </row>
    <row r="89" spans="1:9">
      <c r="A89" s="81" t="s"/>
      <c r="B89" s="82" t="s"/>
      <c r="C89" s="82" t="s"/>
      <c r="D89" s="83" t="s"/>
      <c r="E89" s="82" t="s"/>
      <c r="F89" s="81" t="s"/>
      <c r="G89" s="84" t="s"/>
      <c r="H89" s="84" t="s"/>
      <c r="I89" s="37" t="s"/>
    </row>
    <row r="90" spans="1:9">
      <c r="A90" s="81" t="s"/>
      <c r="B90" s="82" t="s"/>
      <c r="C90" s="82" t="s"/>
      <c r="D90" s="83" t="s"/>
      <c r="E90" s="82" t="s"/>
      <c r="F90" s="81" t="s"/>
      <c r="G90" s="84" t="s"/>
      <c r="H90" s="84" t="s"/>
      <c r="I90" s="37" t="s"/>
    </row>
    <row r="91" spans="1:9">
      <c r="A91" s="81" t="s"/>
      <c r="B91" s="82" t="s"/>
      <c r="C91" s="82" t="s"/>
      <c r="D91" s="83" t="s"/>
      <c r="E91" s="82" t="s"/>
      <c r="F91" s="81" t="s"/>
      <c r="G91" s="84" t="s"/>
      <c r="H91" s="84" t="s"/>
      <c r="I91" s="37" t="s"/>
    </row>
    <row r="92" spans="1:9">
      <c r="A92" s="81" t="s"/>
      <c r="B92" s="82" t="s"/>
      <c r="C92" s="82" t="s"/>
      <c r="D92" s="83" t="s"/>
      <c r="E92" s="82" t="s"/>
      <c r="F92" s="81" t="s"/>
      <c r="G92" s="84" t="s"/>
      <c r="H92" s="84" t="s"/>
      <c r="I92" s="37" t="s"/>
    </row>
    <row r="93" spans="1:9">
      <c r="A93" s="81" t="s"/>
      <c r="B93" s="82" t="s"/>
      <c r="C93" s="82" t="s"/>
      <c r="D93" s="83" t="s"/>
      <c r="E93" s="82" t="s"/>
      <c r="F93" s="81" t="s"/>
      <c r="G93" s="84" t="s"/>
      <c r="H93" s="84" t="s"/>
      <c r="I93" s="37" t="s"/>
    </row>
    <row r="94" spans="1:9">
      <c r="A94" s="81" t="s"/>
      <c r="B94" s="82" t="s"/>
      <c r="C94" s="82" t="s"/>
      <c r="D94" s="83" t="s"/>
      <c r="E94" s="82" t="s"/>
      <c r="F94" s="81" t="s"/>
      <c r="G94" s="84" t="s"/>
      <c r="H94" s="84" t="s"/>
      <c r="I94" s="37" t="s"/>
    </row>
    <row r="95" spans="1:9">
      <c r="A95" s="81" t="s"/>
      <c r="B95" s="82" t="s"/>
      <c r="C95" s="82" t="s"/>
      <c r="D95" s="83" t="s"/>
      <c r="E95" s="82" t="s"/>
      <c r="F95" s="81" t="s"/>
      <c r="G95" s="84" t="s"/>
      <c r="H95" s="84" t="s"/>
      <c r="I95" s="37" t="s"/>
    </row>
    <row r="96" spans="1:9">
      <c r="A96" s="81" t="s"/>
      <c r="B96" s="82" t="s"/>
      <c r="C96" s="82" t="s"/>
      <c r="D96" s="83" t="s"/>
      <c r="E96" s="82" t="s"/>
      <c r="F96" s="81" t="s"/>
      <c r="G96" s="84" t="s"/>
      <c r="H96" s="84" t="s"/>
      <c r="I96" s="37" t="s"/>
    </row>
    <row r="97" spans="1:9">
      <c r="A97" s="81" t="s"/>
      <c r="B97" s="82" t="s"/>
      <c r="C97" s="82" t="s"/>
      <c r="D97" s="83" t="s"/>
      <c r="E97" s="82" t="s"/>
      <c r="F97" s="81" t="s"/>
      <c r="G97" s="84" t="s"/>
      <c r="H97" s="84" t="s"/>
      <c r="I97" s="37" t="s"/>
    </row>
    <row r="98" spans="1:9">
      <c r="A98" s="81" t="s"/>
      <c r="B98" s="82" t="s"/>
      <c r="C98" s="82" t="s"/>
      <c r="D98" s="83" t="s"/>
      <c r="E98" s="82" t="s"/>
      <c r="F98" s="81" t="s"/>
      <c r="G98" s="84" t="s"/>
      <c r="H98" s="84" t="s"/>
      <c r="I98" s="37" t="s"/>
    </row>
    <row r="99" spans="1:9">
      <c r="A99" s="81" t="s"/>
      <c r="B99" s="82" t="s"/>
      <c r="C99" s="82" t="s"/>
      <c r="D99" s="83" t="s"/>
      <c r="E99" s="82" t="s"/>
      <c r="F99" s="81" t="s"/>
      <c r="G99" s="84" t="s"/>
      <c r="H99" s="84" t="s"/>
      <c r="I99" s="37" t="s"/>
    </row>
    <row r="100" spans="1:9">
      <c r="A100" s="81" t="s"/>
      <c r="B100" s="82" t="s"/>
      <c r="C100" s="82" t="s"/>
      <c r="D100" s="83" t="s"/>
      <c r="E100" s="82" t="s"/>
      <c r="F100" s="81" t="s"/>
      <c r="G100" s="84" t="s"/>
      <c r="H100" s="84" t="s"/>
      <c r="I100" s="37" t="s"/>
    </row>
    <row r="101" spans="1:9">
      <c r="A101" s="81" t="s"/>
      <c r="B101" s="82" t="s"/>
      <c r="C101" s="82" t="s"/>
      <c r="D101" s="83" t="s"/>
      <c r="E101" s="82" t="s"/>
      <c r="F101" s="81" t="s"/>
      <c r="G101" s="84" t="s"/>
      <c r="H101" s="84" t="s"/>
      <c r="I101" s="37" t="s"/>
    </row>
    <row r="102" spans="1:9">
      <c r="A102" s="81" t="s"/>
      <c r="B102" s="82" t="s"/>
      <c r="C102" s="82" t="s"/>
      <c r="D102" s="83" t="s"/>
      <c r="E102" s="82" t="s"/>
      <c r="F102" s="81" t="s"/>
      <c r="G102" s="84" t="s"/>
      <c r="H102" s="84" t="s"/>
      <c r="I102" s="37" t="s"/>
    </row>
    <row r="103" spans="1:9">
      <c r="A103" s="81" t="s"/>
      <c r="B103" s="82" t="s"/>
      <c r="C103" s="82" t="s"/>
      <c r="D103" s="83" t="s"/>
      <c r="E103" s="82" t="s"/>
      <c r="F103" s="81" t="s"/>
      <c r="G103" s="84" t="s"/>
      <c r="H103" s="84" t="s"/>
      <c r="I103" s="37" t="s"/>
    </row>
    <row r="104" spans="1:9">
      <c r="A104" s="81" t="s"/>
      <c r="B104" s="82" t="s"/>
      <c r="C104" s="82" t="s"/>
      <c r="D104" s="83" t="s"/>
      <c r="E104" s="82" t="s"/>
      <c r="F104" s="81" t="s"/>
      <c r="G104" s="84" t="s"/>
      <c r="H104" s="84" t="s"/>
      <c r="I104" s="37" t="s"/>
    </row>
    <row r="105" spans="1:9">
      <c r="A105" s="81" t="s"/>
      <c r="B105" s="82" t="s"/>
      <c r="C105" s="82" t="s"/>
      <c r="D105" s="83" t="s"/>
      <c r="E105" s="82" t="s"/>
      <c r="F105" s="81" t="s"/>
      <c r="G105" s="84" t="s"/>
      <c r="H105" s="84" t="s"/>
      <c r="I105" s="37" t="s"/>
    </row>
    <row r="106" spans="1:9">
      <c r="A106" s="81" t="s"/>
      <c r="B106" s="82" t="s"/>
      <c r="C106" s="82" t="s"/>
      <c r="D106" s="83" t="s"/>
      <c r="E106" s="82" t="s"/>
      <c r="F106" s="81" t="s"/>
      <c r="G106" s="84" t="s"/>
      <c r="H106" s="84" t="s"/>
      <c r="I106" s="37" t="s"/>
    </row>
    <row r="107" spans="1:9">
      <c r="A107" s="81" t="s"/>
      <c r="B107" s="82" t="s"/>
      <c r="C107" s="82" t="s"/>
      <c r="D107" s="83" t="s"/>
      <c r="E107" s="82" t="s"/>
      <c r="F107" s="81" t="s"/>
      <c r="G107" s="84" t="s"/>
      <c r="H107" s="84" t="s"/>
      <c r="I107" s="37" t="s"/>
    </row>
    <row r="108" spans="1:9">
      <c r="A108" s="81" t="s"/>
      <c r="B108" s="82" t="s"/>
      <c r="C108" s="82" t="s"/>
      <c r="D108" s="83" t="s"/>
      <c r="E108" s="82" t="s"/>
      <c r="F108" s="81" t="s"/>
      <c r="G108" s="84" t="s"/>
      <c r="H108" s="84" t="s"/>
      <c r="I108" s="37" t="s"/>
    </row>
    <row r="109" spans="1:9">
      <c r="A109" s="81" t="s"/>
      <c r="B109" s="82" t="s"/>
      <c r="C109" s="82" t="s"/>
      <c r="D109" s="83" t="s"/>
      <c r="E109" s="82" t="s"/>
      <c r="F109" s="81" t="s"/>
      <c r="G109" s="84" t="s"/>
      <c r="H109" s="84" t="s"/>
      <c r="I109" s="37" t="s"/>
    </row>
    <row r="110" spans="1:9">
      <c r="A110" s="81" t="s"/>
      <c r="B110" s="82" t="s"/>
      <c r="C110" s="82" t="s"/>
      <c r="D110" s="83" t="s"/>
      <c r="E110" s="82" t="s"/>
      <c r="F110" s="81" t="s"/>
      <c r="G110" s="84" t="s"/>
      <c r="H110" s="84" t="s"/>
      <c r="I110" s="37" t="s"/>
    </row>
    <row r="111" spans="1:9">
      <c r="A111" s="81" t="s"/>
      <c r="B111" s="82" t="s"/>
      <c r="C111" s="82" t="s"/>
      <c r="D111" s="83" t="s"/>
      <c r="E111" s="82" t="s"/>
      <c r="F111" s="81" t="s"/>
      <c r="G111" s="84" t="s"/>
      <c r="H111" s="84" t="s"/>
      <c r="I111" s="37" t="s"/>
    </row>
    <row r="112" spans="1:9">
      <c r="A112" s="81" t="s"/>
      <c r="B112" s="82" t="s"/>
      <c r="C112" s="82" t="s"/>
      <c r="D112" s="83" t="s"/>
      <c r="E112" s="82" t="s"/>
      <c r="F112" s="81" t="s"/>
      <c r="G112" s="84" t="s"/>
      <c r="H112" s="84" t="s"/>
      <c r="I112" s="37" t="s"/>
    </row>
    <row r="113" spans="1:9">
      <c r="A113" s="81" t="s"/>
      <c r="B113" s="82" t="s"/>
      <c r="C113" s="82" t="s"/>
      <c r="D113" s="83" t="s"/>
      <c r="E113" s="82" t="s"/>
      <c r="F113" s="81" t="s"/>
      <c r="G113" s="84" t="s"/>
      <c r="H113" s="84" t="s"/>
      <c r="I113" s="37" t="s"/>
    </row>
    <row r="114" spans="1:9">
      <c r="A114" s="81" t="s"/>
      <c r="B114" s="82" t="s"/>
      <c r="C114" s="82" t="s"/>
      <c r="D114" s="83" t="s"/>
      <c r="E114" s="82" t="s"/>
      <c r="F114" s="81" t="s"/>
      <c r="G114" s="84" t="s"/>
      <c r="H114" s="84" t="s"/>
      <c r="I114" s="37" t="s"/>
    </row>
    <row r="115" spans="1:9">
      <c r="A115" s="81" t="s"/>
      <c r="B115" s="82" t="s"/>
      <c r="C115" s="82" t="s"/>
      <c r="D115" s="83" t="s"/>
      <c r="E115" s="82" t="s"/>
      <c r="F115" s="81" t="s"/>
      <c r="G115" s="84" t="s"/>
      <c r="H115" s="84" t="s"/>
      <c r="I115" s="37" t="s"/>
    </row>
    <row r="116" spans="1:9">
      <c r="A116" s="81" t="s"/>
      <c r="B116" s="82" t="s"/>
      <c r="C116" s="82" t="s"/>
      <c r="D116" s="83" t="s"/>
      <c r="E116" s="82" t="s"/>
      <c r="F116" s="81" t="s"/>
      <c r="G116" s="84" t="s"/>
      <c r="H116" s="84" t="s"/>
      <c r="I116" s="37" t="s"/>
    </row>
    <row r="117" spans="1:9">
      <c r="A117" s="81" t="s"/>
      <c r="B117" s="82" t="s"/>
      <c r="C117" s="82" t="s"/>
      <c r="D117" s="83" t="s"/>
      <c r="E117" s="82" t="s"/>
      <c r="F117" s="81" t="s"/>
      <c r="G117" s="84" t="s"/>
      <c r="H117" s="84" t="s"/>
      <c r="I117" s="37" t="s"/>
    </row>
    <row r="118" spans="1:9">
      <c r="A118" s="81" t="s"/>
      <c r="B118" s="82" t="s"/>
      <c r="C118" s="82" t="s"/>
      <c r="D118" s="83" t="s"/>
      <c r="E118" s="82" t="s"/>
      <c r="F118" s="81" t="s"/>
      <c r="G118" s="84" t="s"/>
      <c r="H118" s="84" t="s"/>
      <c r="I118" s="37" t="s"/>
    </row>
    <row r="119" spans="1:9">
      <c r="A119" s="81" t="s"/>
      <c r="B119" s="82" t="s"/>
      <c r="C119" s="82" t="s"/>
      <c r="D119" s="83" t="s"/>
      <c r="E119" s="82" t="s"/>
      <c r="F119" s="81" t="s"/>
      <c r="G119" s="84" t="s"/>
      <c r="H119" s="84" t="s"/>
      <c r="I119" s="37" t="s"/>
    </row>
    <row r="120" spans="1:9">
      <c r="A120" s="81" t="s"/>
      <c r="B120" s="82" t="s"/>
      <c r="C120" s="82" t="s"/>
      <c r="D120" s="83" t="s"/>
      <c r="E120" s="82" t="s"/>
      <c r="F120" s="81" t="s"/>
      <c r="G120" s="84" t="s"/>
      <c r="H120" s="84" t="s"/>
      <c r="I120" s="37" t="s"/>
    </row>
    <row r="121" spans="1:9">
      <c r="A121" s="81" t="s"/>
      <c r="B121" s="82" t="s"/>
      <c r="C121" s="82" t="s"/>
      <c r="D121" s="83" t="s"/>
      <c r="E121" s="82" t="s"/>
      <c r="F121" s="81" t="s"/>
      <c r="G121" s="84" t="s"/>
      <c r="H121" s="84" t="s"/>
      <c r="I121" s="37" t="s"/>
    </row>
    <row r="122" spans="1:9">
      <c r="A122" s="81" t="s"/>
      <c r="B122" s="82" t="s"/>
      <c r="C122" s="82" t="s"/>
      <c r="D122" s="83" t="s"/>
      <c r="E122" s="82" t="s"/>
      <c r="F122" s="81" t="s"/>
      <c r="G122" s="84" t="s"/>
      <c r="H122" s="84" t="s"/>
      <c r="I122" s="37" t="s"/>
    </row>
    <row r="123" spans="1:9">
      <c r="A123" s="81" t="s"/>
      <c r="B123" s="82" t="s"/>
      <c r="C123" s="82" t="s"/>
      <c r="D123" s="83" t="s"/>
      <c r="E123" s="82" t="s"/>
      <c r="F123" s="81" t="s"/>
      <c r="G123" s="84" t="s"/>
      <c r="H123" s="84" t="s"/>
      <c r="I123" s="37" t="s"/>
    </row>
    <row r="124" spans="1:9">
      <c r="A124" s="81" t="s"/>
      <c r="B124" s="82" t="s"/>
      <c r="C124" s="82" t="s"/>
      <c r="D124" s="83" t="s"/>
      <c r="E124" s="82" t="s"/>
      <c r="F124" s="81" t="s"/>
      <c r="G124" s="84" t="s"/>
      <c r="H124" s="84" t="s"/>
      <c r="I124" s="37" t="s"/>
    </row>
    <row r="125" spans="1:9">
      <c r="A125" s="81" t="s"/>
      <c r="B125" s="82" t="s"/>
      <c r="C125" s="82" t="s"/>
      <c r="D125" s="83" t="s"/>
      <c r="E125" s="82" t="s"/>
      <c r="F125" s="81" t="s"/>
      <c r="G125" s="84" t="s"/>
      <c r="H125" s="84" t="s"/>
      <c r="I125" s="37" t="s"/>
    </row>
    <row r="126" spans="1:9">
      <c r="A126" s="81" t="s"/>
      <c r="B126" s="82" t="s"/>
      <c r="C126" s="82" t="s"/>
      <c r="D126" s="83" t="s"/>
      <c r="E126" s="82" t="s"/>
      <c r="F126" s="81" t="s"/>
      <c r="G126" s="84" t="s"/>
      <c r="H126" s="84" t="s"/>
      <c r="I126" s="37" t="s"/>
    </row>
    <row r="127" spans="1:9">
      <c r="A127" s="81" t="s"/>
      <c r="B127" s="82" t="s"/>
      <c r="C127" s="82" t="s"/>
      <c r="D127" s="83" t="s"/>
      <c r="E127" s="82" t="s"/>
      <c r="F127" s="81" t="s"/>
      <c r="G127" s="84" t="s"/>
      <c r="H127" s="84" t="s"/>
      <c r="I127" s="37" t="s"/>
    </row>
    <row r="128" spans="1:9">
      <c r="A128" s="81" t="s"/>
      <c r="B128" s="82" t="s"/>
      <c r="C128" s="82" t="s"/>
      <c r="D128" s="83" t="s"/>
      <c r="E128" s="82" t="s"/>
      <c r="F128" s="81" t="s"/>
      <c r="G128" s="84" t="s"/>
      <c r="H128" s="84" t="s"/>
      <c r="I128" s="37" t="s"/>
    </row>
    <row r="129" spans="1:9">
      <c r="A129" s="81" t="s"/>
      <c r="B129" s="82" t="s"/>
      <c r="C129" s="82" t="s"/>
      <c r="D129" s="83" t="s"/>
      <c r="E129" s="82" t="s"/>
      <c r="F129" s="81" t="s"/>
      <c r="G129" s="84" t="s"/>
      <c r="H129" s="84" t="s"/>
      <c r="I129" s="37" t="s"/>
    </row>
    <row r="130" spans="1:9">
      <c r="A130" s="81" t="s"/>
      <c r="B130" s="82" t="s"/>
      <c r="C130" s="82" t="s"/>
      <c r="D130" s="83" t="s"/>
      <c r="E130" s="82" t="s"/>
      <c r="F130" s="81" t="s"/>
      <c r="G130" s="84" t="s"/>
      <c r="H130" s="84" t="s"/>
      <c r="I130" s="37" t="s"/>
    </row>
    <row r="131" spans="1:9">
      <c r="A131" s="81" t="s"/>
      <c r="B131" s="82" t="s"/>
      <c r="C131" s="82" t="s"/>
      <c r="D131" s="83" t="s"/>
      <c r="E131" s="82" t="s"/>
      <c r="F131" s="81" t="s"/>
      <c r="G131" s="84" t="s"/>
      <c r="H131" s="84" t="s"/>
      <c r="I131" s="37" t="s"/>
    </row>
    <row r="132" spans="1:9">
      <c r="A132" s="81" t="s"/>
      <c r="B132" s="82" t="s"/>
      <c r="C132" s="82" t="s"/>
      <c r="D132" s="83" t="s"/>
      <c r="E132" s="82" t="s"/>
      <c r="F132" s="81" t="s"/>
      <c r="G132" s="84" t="s"/>
      <c r="H132" s="84" t="s"/>
      <c r="I132" s="37" t="s"/>
    </row>
    <row r="133" spans="1:9">
      <c r="A133" s="81" t="s"/>
      <c r="B133" s="82" t="s"/>
      <c r="C133" s="82" t="s"/>
      <c r="D133" s="83" t="s"/>
      <c r="E133" s="82" t="s"/>
      <c r="F133" s="81" t="s"/>
      <c r="G133" s="84" t="s"/>
      <c r="H133" s="84" t="s"/>
      <c r="I133" s="37" t="s"/>
    </row>
    <row r="134" spans="1:9">
      <c r="A134" s="81" t="s"/>
      <c r="B134" s="82" t="s"/>
      <c r="C134" s="82" t="s"/>
      <c r="D134" s="83" t="s"/>
      <c r="E134" s="82" t="s"/>
      <c r="F134" s="81" t="s"/>
      <c r="G134" s="84" t="s"/>
      <c r="H134" s="84" t="s"/>
      <c r="I134" s="37" t="s"/>
    </row>
    <row r="135" spans="1:9">
      <c r="A135" s="81" t="s"/>
      <c r="B135" s="82" t="s"/>
      <c r="C135" s="82" t="s"/>
      <c r="D135" s="83" t="s"/>
      <c r="E135" s="82" t="s"/>
      <c r="F135" s="81" t="s"/>
      <c r="G135" s="84" t="s"/>
      <c r="H135" s="84" t="s"/>
      <c r="I135" s="37" t="s"/>
    </row>
    <row r="136" spans="1:9">
      <c r="A136" s="81" t="s"/>
      <c r="B136" s="82" t="s"/>
      <c r="C136" s="82" t="s"/>
      <c r="D136" s="83" t="s"/>
      <c r="E136" s="82" t="s"/>
      <c r="F136" s="81" t="s"/>
      <c r="G136" s="84" t="s"/>
      <c r="H136" s="84" t="s"/>
      <c r="I136" s="37" t="s"/>
    </row>
  </sheetData>
  <mergeCells count="5">
    <mergeCell ref="A1:A2"/>
    <mergeCell ref="B1:B2"/>
    <mergeCell ref="A11:B11"/>
    <mergeCell ref="C1:J1"/>
    <mergeCell ref="K1:N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>
  <sheetPr/>
  <dimension ref="U11"/>
  <sheetViews>
    <sheetView showGridLines="1" workbookViewId="0">
      <pane xSplit="2" topLeftCell="C1" activePane="bottomRight" state="frozen"/>
    </sheetView>
  </sheetViews>
  <sheetFormatPr defaultColWidth="9.025" defaultRowHeight="13.5" outlineLevelCol="7"/>
  <cols>
    <col min="1" max="1" width="9.025" style="155" customWidth="1"/>
    <col min="2" max="2" width="9.025" style="148" customWidth="1"/>
    <col min="3" max="5" width="13.1167" style="148" customWidth="1"/>
    <col min="6" max="6" width="13.1167" style="155" customWidth="1"/>
    <col min="7" max="7" width="13.1167" style="150" customWidth="1"/>
    <col min="8" max="8" width="13.1167" style="151" customWidth="1"/>
    <col min="9" max="21" width="9.025" style="155" customWidth="1"/>
  </cols>
  <sheetData>
    <row r="1" spans="1:11" ht="38.25" customHeight="1">
      <c r="A1" s="54" t="s"/>
      <c r="B1" s="54" t="s">
        <v>1</v>
      </c>
      <c r="C1" s="58" t="s">
        <v>32</v>
      </c>
      <c r="D1" s="9" t="s"/>
      <c r="E1" s="9" t="s"/>
      <c r="F1" s="9" t="s"/>
      <c r="G1" s="9" t="s"/>
      <c r="H1" s="9" t="s"/>
      <c r="I1" s="85" t="s">
        <v>33</v>
      </c>
      <c r="J1" s="9" t="s"/>
      <c r="K1" s="9" t="s"/>
    </row>
    <row r="2" spans="1:11" ht="33" customHeight="1">
      <c r="A2" s="9" t="s"/>
      <c r="B2" s="9" t="s"/>
      <c r="C2" s="47" t="s">
        <v>4</v>
      </c>
      <c r="D2" s="47" t="s">
        <v>5</v>
      </c>
      <c r="E2" s="47" t="s">
        <v>6</v>
      </c>
      <c r="F2" s="47" t="s">
        <v>7</v>
      </c>
      <c r="G2" s="47" t="s">
        <v>8</v>
      </c>
      <c r="H2" s="47" t="s">
        <v>9</v>
      </c>
      <c r="I2" s="11" t="s">
        <v>10</v>
      </c>
      <c r="J2" s="12" t="s">
        <v>11</v>
      </c>
      <c r="K2" s="12" t="s">
        <v>12</v>
      </c>
    </row>
    <row r="3" spans="1:11" ht="22.5" customHeight="1">
      <c r="A3" s="86" t="s">
        <v>14</v>
      </c>
      <c r="B3" s="86">
        <v>46296</v>
      </c>
      <c r="C3" s="52">
        <v>1.311</v>
      </c>
      <c r="D3" s="47" t="s">
        <v>22</v>
      </c>
      <c r="E3" s="47">
        <v>1.6525</v>
      </c>
      <c r="F3" s="18">
        <f>=C3/E3-1</f>
        <v>-0.206656580937973</v>
      </c>
      <c r="G3" s="47">
        <v>1.3652</v>
      </c>
      <c r="H3" s="18">
        <f>=C3/G3-1</f>
        <v>-0.0397011426897158</v>
      </c>
      <c r="I3" s="87">
        <f>=SUM($C$3:C3)</f>
        <v>1.311</v>
      </c>
      <c r="J3" s="18">
        <f>=I3/SUM($E$3:E3)-1</f>
        <v>-0.206656580937973</v>
      </c>
      <c r="K3" s="18">
        <f>=I3/SUM($G$3:G3)-1</f>
        <v>-0.0397011426897158</v>
      </c>
    </row>
    <row r="4" spans="1:11" ht="22.5" customHeight="1">
      <c r="A4" s="86" t="s">
        <v>15</v>
      </c>
      <c r="B4" s="86">
        <v>46297</v>
      </c>
      <c r="C4" s="54">
        <v>3.3373</v>
      </c>
      <c r="D4" s="88">
        <f>=(C4-C3)/C3</f>
        <v>1.54561403508772</v>
      </c>
      <c r="E4" s="47">
        <v>3.898</v>
      </c>
      <c r="F4" s="18">
        <f>=C4/E4-1</f>
        <v>-0.143842996408415</v>
      </c>
      <c r="G4" s="47">
        <v>5.2688</v>
      </c>
      <c r="H4" s="18">
        <f>=C4/G4-1</f>
        <v>-0.366592013361676</v>
      </c>
      <c r="I4" s="87">
        <f>=SUM($C$3:C4)</f>
        <v>4.6483</v>
      </c>
      <c r="J4" s="18">
        <f>=I4/SUM($E$3:E4)-1</f>
        <v>-0.162543914962616</v>
      </c>
      <c r="K4" s="18">
        <f>=I4/SUM($G$3:G4)-1</f>
        <v>-0.299321676213446</v>
      </c>
    </row>
    <row r="5" spans="1:11" ht="22.5" customHeight="1">
      <c r="A5" s="86" t="s">
        <v>16</v>
      </c>
      <c r="B5" s="86">
        <v>46298</v>
      </c>
      <c r="C5" s="47" t="s"/>
      <c r="D5" s="88">
        <f>=(C5-C4)/C4</f>
        <v>-1</v>
      </c>
      <c r="E5" s="47">
        <v>6.2259</v>
      </c>
      <c r="F5" s="18">
        <f>=C5/E5-1</f>
        <v>-1</v>
      </c>
      <c r="G5" s="47">
        <v>7.8565</v>
      </c>
      <c r="H5" s="18">
        <f>=C5/G5-1</f>
        <v>-1</v>
      </c>
      <c r="I5" s="87">
        <f>=SUM($C$3:C5)</f>
        <v>4.6483</v>
      </c>
      <c r="J5" s="18">
        <f>=I5/SUM($E$3:E5)-1</f>
        <v>-0.605286844876193</v>
      </c>
      <c r="K5" s="18">
        <f>=I5/SUM($G$3:G5)-1</f>
        <v>-0.679217418308547</v>
      </c>
    </row>
    <row r="6" spans="1:11" ht="22.5" customHeight="1">
      <c r="A6" s="86" t="s">
        <v>17</v>
      </c>
      <c r="B6" s="86">
        <v>46299</v>
      </c>
      <c r="C6" s="47" t="s"/>
      <c r="D6" s="88" t="e">
        <f>=(C6-C5)/C5</f>
        <v>#DIV/0!</v>
      </c>
      <c r="E6" s="47">
        <v>7.2426</v>
      </c>
      <c r="F6" s="18">
        <f>=C6/E6-1</f>
        <v>-1</v>
      </c>
      <c r="G6" s="47">
        <v>8.7161</v>
      </c>
      <c r="H6" s="18">
        <f>=C6/G6-1</f>
        <v>-1</v>
      </c>
      <c r="I6" s="87">
        <f>=SUM($C$3:C6)</f>
        <v>4.6483</v>
      </c>
      <c r="J6" s="18">
        <f>=I6/SUM($E$3:E6)-1</f>
        <v>-0.755597034544403</v>
      </c>
      <c r="K6" s="18">
        <f>=I6/SUM($G$3:G6)-1</f>
        <v>-0.799699223496764</v>
      </c>
    </row>
    <row r="7" spans="1:11" ht="22.5" customHeight="1">
      <c r="A7" s="86" t="s">
        <v>18</v>
      </c>
      <c r="B7" s="86">
        <v>46300</v>
      </c>
      <c r="C7" s="47" t="s"/>
      <c r="D7" s="88" t="e">
        <f>=(C7-C6)/C6</f>
        <v>#DIV/0!</v>
      </c>
      <c r="E7" s="47">
        <v>7.7005</v>
      </c>
      <c r="F7" s="18">
        <f>=C7/E7-1</f>
        <v>-1</v>
      </c>
      <c r="G7" s="47">
        <v>7.9726</v>
      </c>
      <c r="H7" s="18">
        <f>=C7/G7-1</f>
        <v>-1</v>
      </c>
      <c r="I7" s="87">
        <f>=SUM($C$3:C7)</f>
        <v>4.6483</v>
      </c>
      <c r="J7" s="18">
        <f>=I7/SUM($E$3:E7)-1</f>
        <v>-0.826033421284081</v>
      </c>
      <c r="K7" s="18">
        <f>=I7/SUM($G$3:G7)-1</f>
        <v>-0.850916636732181</v>
      </c>
    </row>
    <row r="8" spans="1:11" ht="22.5" customHeight="1">
      <c r="A8" s="86" t="s">
        <v>19</v>
      </c>
      <c r="B8" s="86">
        <v>46301</v>
      </c>
      <c r="C8" s="54" t="s"/>
      <c r="D8" s="88" t="e">
        <f>=(C8-C7)/C7</f>
        <v>#DIV/0!</v>
      </c>
      <c r="E8" s="54">
        <v>7.0998</v>
      </c>
      <c r="F8" s="18">
        <f>=C8/E8-1</f>
        <v>-1</v>
      </c>
      <c r="G8" s="54">
        <v>5.9673</v>
      </c>
      <c r="H8" s="18">
        <f>=C8/G8-1</f>
        <v>-1</v>
      </c>
      <c r="I8" s="87">
        <f>=SUM($C$3:C8)</f>
        <v>4.6483</v>
      </c>
      <c r="J8" s="18">
        <f>=I8/SUM($E$3:E8)-1</f>
        <v>-0.862554813375794</v>
      </c>
      <c r="K8" s="18">
        <f>=I8/SUM($G$3:G8)-1</f>
        <v>-0.874865734322211</v>
      </c>
    </row>
    <row r="9" spans="1:11" ht="22.5" customHeight="1">
      <c r="A9" s="86" t="s">
        <v>20</v>
      </c>
      <c r="B9" s="86">
        <v>46302</v>
      </c>
      <c r="C9" s="89" t="s"/>
      <c r="D9" s="88" t="e">
        <f>=(C9-C8)/C8</f>
        <v>#DIV/0!</v>
      </c>
      <c r="E9" s="47">
        <v>4.8883</v>
      </c>
      <c r="F9" s="18">
        <f>=C9/E9-1</f>
        <v>-1</v>
      </c>
      <c r="G9" s="47">
        <v>2.9912</v>
      </c>
      <c r="H9" s="18">
        <f>=C9/G9-1</f>
        <v>-1</v>
      </c>
      <c r="I9" s="87">
        <f>=SUM($C$3:C9)</f>
        <v>4.6483</v>
      </c>
      <c r="J9" s="18">
        <f>=I9/SUM($E$3:E9)-1</f>
        <v>-0.879912471969329</v>
      </c>
      <c r="K9" s="18">
        <f>=I9/SUM($G$3:G9)-1</f>
        <v>-0.884191171890766</v>
      </c>
    </row>
    <row r="10" spans="1:11" ht="22.5" customHeight="1">
      <c r="A10" s="86" t="s">
        <v>21</v>
      </c>
      <c r="B10" s="86">
        <v>46303</v>
      </c>
      <c r="C10" s="47" t="s">
        <v>22</v>
      </c>
      <c r="D10" s="88" t="s">
        <v>22</v>
      </c>
      <c r="E10" s="47">
        <v>2.8032</v>
      </c>
      <c r="F10" s="18" t="s">
        <v>22</v>
      </c>
      <c r="G10" s="47" t="s">
        <v>22</v>
      </c>
      <c r="H10" s="18" t="s">
        <v>22</v>
      </c>
      <c r="I10" s="47" t="s"/>
      <c r="J10" s="47" t="s"/>
      <c r="K10" s="47" t="s"/>
    </row>
    <row r="11" spans="1:11" ht="22.5" customHeight="1">
      <c r="A11" s="47" t="s">
        <v>23</v>
      </c>
      <c r="B11" s="9" t="s"/>
      <c r="C11" s="47">
        <f>=SUM(C3:C9)/7</f>
        <v>0.664042857142857</v>
      </c>
      <c r="D11" s="47" t="s">
        <v>22</v>
      </c>
      <c r="E11" s="57">
        <f>=SUM(E3:E10)/8</f>
        <v>5.18885</v>
      </c>
      <c r="F11" s="18">
        <f>=C11/E11-1</f>
        <v>-0.872025042708335</v>
      </c>
      <c r="G11" s="57">
        <f>=SUM(G3:G9)/7</f>
        <v>5.73395714285714</v>
      </c>
      <c r="H11" s="18">
        <f>=C11/G11-1</f>
        <v>-0.884191171890766</v>
      </c>
      <c r="I11" s="90" t="s"/>
      <c r="J11" s="90" t="s"/>
      <c r="K11" s="90" t="s"/>
    </row>
  </sheetData>
  <mergeCells count="5">
    <mergeCell ref="A1:A2"/>
    <mergeCell ref="B1:B2"/>
    <mergeCell ref="C1:H1"/>
    <mergeCell ref="I1:K1"/>
    <mergeCell ref="A11:B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>
  <sheetPr/>
  <dimension ref="Y11"/>
  <sheetViews>
    <sheetView showGridLines="1" workbookViewId="0">
      <pane xSplit="2" topLeftCell="C1" activePane="bottomRight" state="frozen"/>
    </sheetView>
  </sheetViews>
  <sheetFormatPr defaultColWidth="9.025" defaultRowHeight="13.5"/>
  <cols>
    <col min="1" max="1" width="6.75" style="149" customWidth="1"/>
    <col min="2" max="2" width="8.55833" style="147" customWidth="1"/>
    <col min="3" max="3" width="10.775" style="157" customWidth="1"/>
    <col min="4" max="4" width="10.4417" style="157" customWidth="1"/>
    <col min="5" max="6" width="13.1167" style="148" customWidth="1"/>
    <col min="7" max="7" width="11.6" style="148" customWidth="1"/>
    <col min="8" max="8" width="9.44167" style="149" customWidth="1"/>
    <col min="9" max="9" width="10.925" style="155" customWidth="1"/>
    <col min="10" max="10" width="10.775" style="147" customWidth="1"/>
    <col min="11" max="11" width="11.775" style="147" customWidth="1"/>
    <col min="12" max="12" width="10.4417" style="147" customWidth="1"/>
    <col min="13" max="13" width="9.775" style="147" customWidth="1"/>
    <col min="14" max="14" width="13.1167" style="148" customWidth="1"/>
    <col min="15" max="15" width="13.1167" style="147" customWidth="1"/>
    <col min="16" max="16" width="13.1167" style="149" customWidth="1"/>
    <col min="17" max="17" width="13.1167" style="155" customWidth="1"/>
    <col min="18" max="18" width="12.6333" style="149" customWidth="1"/>
    <col min="19" max="19" width="10.3833" style="149" customWidth="1"/>
    <col min="20" max="20" width="9.38333" style="149" customWidth="1"/>
    <col min="21" max="22" width="10.3833" style="149" customWidth="1"/>
    <col min="23" max="23" width="9.38333" style="149" customWidth="1"/>
    <col min="25" max="25" width="11.5" style="149" customWidth="1"/>
  </cols>
  <sheetData>
    <row r="1" spans="1:21" ht="38.25" customHeight="1">
      <c r="A1" s="91" t="s"/>
      <c r="B1" s="46" t="s">
        <v>1</v>
      </c>
      <c r="C1" s="41" t="s">
        <v>39</v>
      </c>
      <c r="D1" s="9" t="s"/>
      <c r="E1" s="9" t="s"/>
      <c r="F1" s="9" t="s"/>
      <c r="G1" s="9" t="s"/>
      <c r="H1" s="42" t="s"/>
      <c r="I1" s="9" t="s"/>
      <c r="J1" s="41" t="s">
        <v>35</v>
      </c>
      <c r="K1" s="42" t="s"/>
      <c r="L1" s="42" t="s"/>
      <c r="M1" s="105" t="s">
        <v>40</v>
      </c>
      <c r="N1" s="106" t="s"/>
      <c r="O1" s="106" t="s"/>
      <c r="P1" s="106" t="s"/>
      <c r="Q1" s="106" t="s"/>
      <c r="R1" s="106" t="s"/>
      <c r="S1" s="107" t="s">
        <v>41</v>
      </c>
      <c r="T1" s="42" t="s"/>
      <c r="U1" s="42" t="s"/>
    </row>
    <row r="2" spans="1:25" s="156" customFormat="1" ht="33" customHeight="1">
      <c r="A2" s="42" t="s"/>
      <c r="B2" s="42" t="s"/>
      <c r="C2" s="108" t="s">
        <v>42</v>
      </c>
      <c r="D2" s="108" t="s">
        <v>4</v>
      </c>
      <c r="E2" s="108" t="s">
        <v>5</v>
      </c>
      <c r="F2" s="108" t="s">
        <v>6</v>
      </c>
      <c r="G2" s="108" t="s">
        <v>7</v>
      </c>
      <c r="H2" s="108" t="s">
        <v>8</v>
      </c>
      <c r="I2" s="108" t="s">
        <v>9</v>
      </c>
      <c r="J2" s="108" t="s">
        <v>4</v>
      </c>
      <c r="K2" s="108" t="s">
        <v>6</v>
      </c>
      <c r="L2" s="108" t="s">
        <v>8</v>
      </c>
      <c r="M2" s="108" t="s">
        <v>4</v>
      </c>
      <c r="N2" s="108" t="s">
        <v>5</v>
      </c>
      <c r="O2" s="108" t="s">
        <v>6</v>
      </c>
      <c r="P2" s="108" t="s">
        <v>7</v>
      </c>
      <c r="Q2" s="108" t="s">
        <v>8</v>
      </c>
      <c r="R2" s="109" t="s">
        <v>9</v>
      </c>
      <c r="S2" s="108" t="s">
        <v>38</v>
      </c>
      <c r="T2" s="110" t="s">
        <v>11</v>
      </c>
      <c r="U2" s="110" t="s">
        <v>12</v>
      </c>
      <c r="V2" s="111" t="s"/>
      <c r="W2" s="111" t="s"/>
      <c r="Y2" s="111" t="s"/>
    </row>
    <row r="3" spans="1:21" ht="22.5" customHeight="1">
      <c r="A3" s="94" t="s">
        <v>14</v>
      </c>
      <c r="B3" s="94">
        <v>46296</v>
      </c>
      <c r="C3" s="112" t="s"/>
      <c r="D3" s="113">
        <v>352.3873</v>
      </c>
      <c r="E3" s="47" t="s">
        <v>22</v>
      </c>
      <c r="F3" s="114">
        <v>372.0304</v>
      </c>
      <c r="G3" s="115">
        <f>=D3/F3-1</f>
        <v>-0.0527997174424456</v>
      </c>
      <c r="H3" s="114">
        <v>351.8111</v>
      </c>
      <c r="I3" s="115">
        <f>=D3/H3-1</f>
        <v>0.0016378107455961</v>
      </c>
      <c r="J3" s="95">
        <v>2.4</v>
      </c>
      <c r="K3" s="95">
        <v>2.4</v>
      </c>
      <c r="L3" s="95">
        <v>2.4</v>
      </c>
      <c r="M3" s="116">
        <f>=D3*J3</f>
        <v>845.72952</v>
      </c>
      <c r="N3" s="47" t="s">
        <v>22</v>
      </c>
      <c r="O3" s="102">
        <f>=F3*K3</f>
        <v>892.87296</v>
      </c>
      <c r="P3" s="28">
        <f>=M3/O3-1</f>
        <v>-0.0527997174424455</v>
      </c>
      <c r="Q3" s="99">
        <f>=H3*L3</f>
        <v>844.34664</v>
      </c>
      <c r="R3" s="117">
        <f>=M3/Q3-1</f>
        <v>0.0016378107455961</v>
      </c>
      <c r="S3" s="102">
        <f>=SUM($M$3:M3)</f>
        <v>845.72952</v>
      </c>
      <c r="T3" s="28">
        <f>=S3/SUM($O$3:O3)-1</f>
        <v>-0.0527997174424455</v>
      </c>
      <c r="U3" s="28">
        <f>=S3/SUM($Q$3:Q3)-1</f>
        <v>0.0016378107455961</v>
      </c>
    </row>
    <row r="4" spans="1:21" ht="22.5" customHeight="1">
      <c r="A4" s="94" t="s">
        <v>15</v>
      </c>
      <c r="B4" s="94">
        <v>46297</v>
      </c>
      <c r="C4" s="113" t="s"/>
      <c r="D4" s="144">
        <v>337.2614</v>
      </c>
      <c r="E4" s="88">
        <f>=(D4-D3)/D3</f>
        <v>-0.0429240781378898</v>
      </c>
      <c r="F4" s="118">
        <v>351.6512</v>
      </c>
      <c r="G4" s="115">
        <f>=D4/F4-1</f>
        <v>-0.0409206622926356</v>
      </c>
      <c r="H4" s="118">
        <v>366.9799</v>
      </c>
      <c r="I4" s="115">
        <f>=D4/H4-1</f>
        <v>-0.080981274451271</v>
      </c>
      <c r="J4" s="95">
        <v>2.4</v>
      </c>
      <c r="K4" s="95">
        <v>2.4</v>
      </c>
      <c r="L4" s="95">
        <v>2.4</v>
      </c>
      <c r="M4" s="116">
        <f>=D4*J4</f>
        <v>809.42736</v>
      </c>
      <c r="N4" s="88">
        <f>=M4/M3-1</f>
        <v>-0.0429240781378899</v>
      </c>
      <c r="O4" s="102">
        <f>=F4*K4</f>
        <v>843.96288</v>
      </c>
      <c r="P4" s="28">
        <f>=M4/O4-1</f>
        <v>-0.0409206622926356</v>
      </c>
      <c r="Q4" s="99">
        <f>=H4*L4</f>
        <v>880.75176</v>
      </c>
      <c r="R4" s="117">
        <f>=M4/Q4-1</f>
        <v>-0.0809812744512711</v>
      </c>
      <c r="S4" s="102">
        <f>=SUM($M$3:M4)</f>
        <v>1655.15688</v>
      </c>
      <c r="T4" s="28">
        <f>=S4/SUM($O$3:O4)-1</f>
        <v>-0.0470274496408365</v>
      </c>
      <c r="U4" s="28">
        <f>=S4/SUM($Q$3:Q4)-1</f>
        <v>-0.0405434959536221</v>
      </c>
    </row>
    <row r="5" spans="1:21" ht="22.5" customHeight="1">
      <c r="A5" s="94" t="s">
        <v>16</v>
      </c>
      <c r="B5" s="94">
        <v>46298</v>
      </c>
      <c r="C5" s="112" t="s"/>
      <c r="D5" s="112" t="s"/>
      <c r="E5" s="88">
        <f>=(D5-D4)/D4</f>
        <v>-1</v>
      </c>
      <c r="F5" s="118">
        <v>362.0035</v>
      </c>
      <c r="G5" s="115">
        <f>=D5/F5-1</f>
        <v>-1</v>
      </c>
      <c r="H5" s="118">
        <v>344.3345</v>
      </c>
      <c r="I5" s="115">
        <f>=D5/H5-1</f>
        <v>-1</v>
      </c>
      <c r="J5" s="95">
        <v>2.4</v>
      </c>
      <c r="K5" s="95">
        <v>2.4</v>
      </c>
      <c r="L5" s="95">
        <v>2.4</v>
      </c>
      <c r="M5" s="116">
        <f>=D5*J5</f>
        <v>0</v>
      </c>
      <c r="N5" s="88">
        <f>=(M5-M4)/M4</f>
        <v>-1</v>
      </c>
      <c r="O5" s="102">
        <f>=F5*K5</f>
        <v>868.8084</v>
      </c>
      <c r="P5" s="28">
        <f>=M5/O5-1</f>
        <v>-1</v>
      </c>
      <c r="Q5" s="99">
        <f>=H5*L5</f>
        <v>826.4028</v>
      </c>
      <c r="R5" s="117">
        <f>=M5/Q5-1</f>
        <v>-1</v>
      </c>
      <c r="S5" s="102">
        <f>=SUM($M$3:M5)</f>
        <v>1655.15688</v>
      </c>
      <c r="T5" s="28">
        <f>=S5/SUM($O$3:O5)-1</f>
        <v>-0.364780174288106</v>
      </c>
      <c r="U5" s="28">
        <f>=S5/SUM($Q$3:Q5)-1</f>
        <v>-0.351300763644556</v>
      </c>
    </row>
    <row r="6" spans="1:21" ht="22.5" customHeight="1">
      <c r="A6" s="94" t="s">
        <v>17</v>
      </c>
      <c r="B6" s="94">
        <v>46299</v>
      </c>
      <c r="C6" s="112" t="s"/>
      <c r="D6" s="112" t="s"/>
      <c r="E6" s="88" t="e">
        <f>=(D6-D5)/D5</f>
        <v>#DIV/0!</v>
      </c>
      <c r="F6" s="118">
        <v>337.9501</v>
      </c>
      <c r="G6" s="115">
        <f>=D6/F6-1</f>
        <v>-1</v>
      </c>
      <c r="H6" s="118">
        <v>322.7605</v>
      </c>
      <c r="I6" s="115">
        <f>=D6/H6-1</f>
        <v>-1</v>
      </c>
      <c r="J6" s="95">
        <v>2.4</v>
      </c>
      <c r="K6" s="95">
        <v>2.4</v>
      </c>
      <c r="L6" s="95">
        <v>2.4</v>
      </c>
      <c r="M6" s="116">
        <f>=D6*J6</f>
        <v>0</v>
      </c>
      <c r="N6" s="88" t="e">
        <f>=(M6-M5)/M5</f>
        <v>#DIV/0!</v>
      </c>
      <c r="O6" s="102">
        <f>=F6*K6</f>
        <v>811.08024</v>
      </c>
      <c r="P6" s="28">
        <f>=M6/O6-1</f>
        <v>-1</v>
      </c>
      <c r="Q6" s="99">
        <f>=H6*L6</f>
        <v>774.6252</v>
      </c>
      <c r="R6" s="117">
        <f>=M6/Q6-1</f>
        <v>-1</v>
      </c>
      <c r="S6" s="102">
        <f>=SUM($M$3:M6)</f>
        <v>1655.15688</v>
      </c>
      <c r="T6" s="28">
        <f>=S6/SUM($O$3:O6)-1</f>
        <v>-0.515572036993747</v>
      </c>
      <c r="U6" s="28">
        <f>=S6/SUM($Q$3:Q6)-1</f>
        <v>-0.502377035340569</v>
      </c>
    </row>
    <row r="7" spans="1:21" ht="22.5" customHeight="1">
      <c r="A7" s="94" t="s">
        <v>18</v>
      </c>
      <c r="B7" s="94">
        <v>46300</v>
      </c>
      <c r="C7" s="112" t="s"/>
      <c r="D7" s="112" t="s"/>
      <c r="E7" s="88" t="e">
        <f>=(D7-D6)/D6</f>
        <v>#DIV/0!</v>
      </c>
      <c r="F7" s="118">
        <v>334.204</v>
      </c>
      <c r="G7" s="115">
        <f>=D7/F7-1</f>
        <v>-1</v>
      </c>
      <c r="H7" s="118">
        <v>290.7464</v>
      </c>
      <c r="I7" s="115">
        <f>=D7/H7-1</f>
        <v>-1</v>
      </c>
      <c r="J7" s="95">
        <v>2.4</v>
      </c>
      <c r="K7" s="95">
        <v>2.4</v>
      </c>
      <c r="L7" s="95">
        <v>2.4</v>
      </c>
      <c r="M7" s="116">
        <f>=D7*J7</f>
        <v>0</v>
      </c>
      <c r="N7" s="88" t="e">
        <f>=M7/M6-1</f>
        <v>#DIV/0!</v>
      </c>
      <c r="O7" s="102">
        <f>=F7*K7</f>
        <v>802.0896</v>
      </c>
      <c r="P7" s="28">
        <f>=M7/O7-1</f>
        <v>-1</v>
      </c>
      <c r="Q7" s="99">
        <f>=H7*L7</f>
        <v>697.79136</v>
      </c>
      <c r="R7" s="117">
        <f>=M7/Q7-1</f>
        <v>-1</v>
      </c>
      <c r="S7" s="102">
        <f>=SUM($M$3:M7)</f>
        <v>1655.15688</v>
      </c>
      <c r="T7" s="28">
        <f>=S7/SUM($O$3:O7)-1</f>
        <v>-0.607672476526863</v>
      </c>
      <c r="U7" s="28">
        <f>=S7/SUM($Q$3:Q7)-1</f>
        <v>-0.588670301253871</v>
      </c>
    </row>
    <row r="8" spans="1:21" ht="22.5" customHeight="1">
      <c r="A8" s="94" t="s">
        <v>19</v>
      </c>
      <c r="B8" s="94">
        <v>46301</v>
      </c>
      <c r="C8" s="112" t="s"/>
      <c r="D8" s="112" t="s"/>
      <c r="E8" s="88" t="e">
        <f>=(D8-D7)/D7</f>
        <v>#DIV/0!</v>
      </c>
      <c r="F8" s="47">
        <v>344.7356</v>
      </c>
      <c r="G8" s="115">
        <f>=D8/F8-1</f>
        <v>-1</v>
      </c>
      <c r="H8" s="53">
        <v>270.836</v>
      </c>
      <c r="I8" s="115">
        <f>=D8/H8-1</f>
        <v>-1</v>
      </c>
      <c r="J8" s="95">
        <v>2.4</v>
      </c>
      <c r="K8" s="95">
        <v>2.4</v>
      </c>
      <c r="L8" s="95">
        <v>2.4</v>
      </c>
      <c r="M8" s="116">
        <f>=D8*J8</f>
        <v>0</v>
      </c>
      <c r="N8" s="88" t="e">
        <f>=M8/M7-1</f>
        <v>#DIV/0!</v>
      </c>
      <c r="O8" s="102">
        <f>=F8*K8</f>
        <v>827.36544</v>
      </c>
      <c r="P8" s="28">
        <f>=M8/O8-1</f>
        <v>-1</v>
      </c>
      <c r="Q8" s="99">
        <f>=H8*L8</f>
        <v>650.0064</v>
      </c>
      <c r="R8" s="117">
        <f>=M8/Q8-1</f>
        <v>-1</v>
      </c>
      <c r="S8" s="102">
        <f>=SUM($M$3:M8)</f>
        <v>1655.15688</v>
      </c>
      <c r="T8" s="28">
        <f>=S8/SUM($O$3:O8)-1</f>
        <v>-0.67199801881008</v>
      </c>
      <c r="U8" s="28">
        <f>=S8/SUM($Q$3:Q8)-1</f>
        <v>-0.645874253980193</v>
      </c>
    </row>
    <row r="9" spans="1:21" ht="22.5" customHeight="1">
      <c r="A9" s="94" t="s">
        <v>20</v>
      </c>
      <c r="B9" s="94">
        <v>46302</v>
      </c>
      <c r="C9" s="112" t="s"/>
      <c r="D9" s="112" t="s"/>
      <c r="E9" s="88" t="e">
        <f>=(D9-D8)/D8</f>
        <v>#DIV/0!</v>
      </c>
      <c r="F9" s="99">
        <v>306.6061</v>
      </c>
      <c r="G9" s="115">
        <f>=D9/F9-1</f>
        <v>-1</v>
      </c>
      <c r="H9" s="102">
        <v>260.8551</v>
      </c>
      <c r="I9" s="115">
        <f>=D9/H9-1</f>
        <v>-1</v>
      </c>
      <c r="J9" s="95">
        <v>2.4</v>
      </c>
      <c r="K9" s="95">
        <v>2.4</v>
      </c>
      <c r="L9" s="95">
        <v>2.4</v>
      </c>
      <c r="M9" s="116">
        <f>=D9*J9</f>
        <v>0</v>
      </c>
      <c r="N9" s="88" t="e">
        <f>=M9/M8-1</f>
        <v>#DIV/0!</v>
      </c>
      <c r="O9" s="102">
        <f>=F9*K9</f>
        <v>735.85464</v>
      </c>
      <c r="P9" s="28">
        <f>=M9/O9-1</f>
        <v>-1</v>
      </c>
      <c r="Q9" s="99">
        <f>=H9*L9</f>
        <v>626.05224</v>
      </c>
      <c r="R9" s="117">
        <f>=M9/Q9-1</f>
        <v>-1</v>
      </c>
      <c r="S9" s="102">
        <f>=SUM($M$3:M9)</f>
        <v>1655.15688</v>
      </c>
      <c r="T9" s="28">
        <f>=S9/SUM($O$3:O9)-1</f>
        <v>-0.713741421410074</v>
      </c>
      <c r="U9" s="28">
        <f>=S9/SUM($Q$3:Q9)-1</f>
        <v>-0.68770485845937</v>
      </c>
    </row>
    <row r="10" spans="1:21" ht="22.5" customHeight="1">
      <c r="A10" s="119" t="s">
        <v>21</v>
      </c>
      <c r="B10" s="119">
        <v>46303</v>
      </c>
      <c r="C10" s="120" t="s"/>
      <c r="D10" s="121" t="s">
        <v>22</v>
      </c>
      <c r="E10" s="88" t="s">
        <v>22</v>
      </c>
      <c r="F10" s="47">
        <v>273.9699</v>
      </c>
      <c r="G10" s="115" t="s">
        <v>22</v>
      </c>
      <c r="H10" s="53" t="s">
        <v>22</v>
      </c>
      <c r="I10" s="115" t="s">
        <v>22</v>
      </c>
      <c r="J10" s="95" t="s">
        <v>22</v>
      </c>
      <c r="K10" s="95">
        <v>2.4</v>
      </c>
      <c r="L10" s="95" t="s">
        <v>22</v>
      </c>
      <c r="M10" s="116" t="s">
        <v>22</v>
      </c>
      <c r="N10" s="88" t="s">
        <v>22</v>
      </c>
      <c r="O10" s="102">
        <f>=F10*K10</f>
        <v>657.52776</v>
      </c>
      <c r="P10" s="28" t="s">
        <v>22</v>
      </c>
      <c r="Q10" s="99" t="s">
        <v>22</v>
      </c>
      <c r="R10" s="117" t="s">
        <v>22</v>
      </c>
      <c r="S10" s="53" t="s"/>
      <c r="T10" s="53" t="s"/>
      <c r="U10" s="53" t="s"/>
    </row>
    <row r="11" spans="1:21" ht="22.5" customHeight="1">
      <c r="A11" s="53" t="s">
        <v>23</v>
      </c>
      <c r="B11" s="42" t="s"/>
      <c r="C11" s="112" t="s"/>
      <c r="D11" s="99">
        <f>=SUM(D3:D9)/7</f>
        <v>98.5212428571429</v>
      </c>
      <c r="E11" s="47" t="s">
        <v>22</v>
      </c>
      <c r="F11" s="99">
        <f>=SUM(F3:F10)/8</f>
        <v>335.39385</v>
      </c>
      <c r="G11" s="115">
        <f>=D11/F11-1</f>
        <v>-0.706252088828871</v>
      </c>
      <c r="H11" s="102">
        <f>=SUM(H3:H9)/7</f>
        <v>315.474785714286</v>
      </c>
      <c r="I11" s="115">
        <f>=D11/H11-1</f>
        <v>-0.68770485845937</v>
      </c>
      <c r="J11" s="53" t="s">
        <v>22</v>
      </c>
      <c r="K11" s="53" t="s">
        <v>22</v>
      </c>
      <c r="L11" s="122" t="s">
        <v>22</v>
      </c>
      <c r="M11" s="102">
        <f>=SUM(M3:M9)/7</f>
        <v>236.450982857143</v>
      </c>
      <c r="N11" s="47" t="s">
        <v>22</v>
      </c>
      <c r="O11" s="102">
        <f>=SUM(O3:O10)/8</f>
        <v>804.94524</v>
      </c>
      <c r="P11" s="28">
        <f>=M11/O11-1</f>
        <v>-0.706252088828871</v>
      </c>
      <c r="Q11" s="99">
        <f>=SUM(Q3:Q9)/7</f>
        <v>757.139485714286</v>
      </c>
      <c r="R11" s="117">
        <f>=M11/Q11-1</f>
        <v>-0.68770485845937</v>
      </c>
      <c r="S11" s="53" t="s"/>
      <c r="T11" s="53" t="s"/>
      <c r="U11" s="53" t="s"/>
    </row>
  </sheetData>
  <mergeCells count="7">
    <mergeCell ref="A1:A2"/>
    <mergeCell ref="B1:B2"/>
    <mergeCell ref="C1:I1"/>
    <mergeCell ref="J1:L1"/>
    <mergeCell ref="M1:R1"/>
    <mergeCell ref="S1:U1"/>
    <mergeCell ref="A11:B1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>
  <sheetPr/>
  <dimension ref="T131"/>
  <sheetViews>
    <sheetView showGridLines="1" tabSelected="0" workbookViewId="0">
      <pane xSplit="2" topLeftCell="C1" activePane="bottomRight" state="frozen"/>
    </sheetView>
  </sheetViews>
  <sheetFormatPr defaultColWidth="14" defaultRowHeight="18" customHeight="1"/>
  <cols>
    <col min="1" max="1" width="7.7" style="149" customWidth="1"/>
    <col min="2" max="2" width="9.7" style="149" customWidth="1"/>
    <col min="3" max="3" width="11.15" style="158" customWidth="1"/>
    <col min="4" max="4" width="10.525" style="155" customWidth="1"/>
    <col min="5" max="5" width="11.75" style="158" customWidth="1"/>
    <col min="6" max="6" width="11.15" style="148" customWidth="1"/>
    <col min="7" max="7" width="11.15" style="158" customWidth="1"/>
    <col min="8" max="8" width="12.7" style="155" customWidth="1"/>
    <col min="9" max="9" width="12.925" style="158" customWidth="1"/>
    <col min="10" max="10" width="10.525" style="148" customWidth="1"/>
    <col min="11" max="11" width="10.525" style="158" customWidth="1"/>
    <col min="12" max="12" width="12.2" style="155" customWidth="1"/>
    <col min="13" max="13" width="10.9" style="158" customWidth="1"/>
    <col min="14" max="14" width="10.525" style="148" customWidth="1"/>
    <col min="15" max="15" width="10.9" style="159" customWidth="1"/>
    <col min="16" max="16" width="11.525" style="160" customWidth="1"/>
    <col min="17" max="17" width="11.525" style="159" customWidth="1"/>
    <col min="18" max="18" width="11.9" style="160" customWidth="1"/>
    <col min="19" max="20" width="11.75" style="149" customWidth="1"/>
    <col min="21" max="21" width="10.7109" customWidth="1"/>
    <col min="22" max="24" width="11.7109" customWidth="1"/>
    <col min="25" max="26" width="11.7109" customWidth="1"/>
    <col min="27" max="29" width="11.7109" customWidth="1"/>
  </cols>
  <sheetData>
    <row r="1" spans="1:29" ht="38.25" customHeight="1">
      <c r="A1" s="123" t="s"/>
      <c r="B1" s="63" t="s">
        <v>1</v>
      </c>
      <c r="C1" s="124" t="s">
        <v>43</v>
      </c>
      <c r="D1" s="9" t="s"/>
      <c r="E1" s="62" t="s"/>
      <c r="F1" s="9" t="s"/>
      <c r="G1" s="62" t="s"/>
      <c r="H1" s="9" t="s"/>
      <c r="I1" s="124" t="s">
        <v>44</v>
      </c>
      <c r="J1" s="9" t="s"/>
      <c r="K1" s="62" t="s"/>
      <c r="L1" s="9" t="s"/>
      <c r="M1" s="62" t="s"/>
      <c r="N1" s="9" t="s"/>
      <c r="O1" s="124" t="s">
        <v>45</v>
      </c>
      <c r="P1" s="125" t="s"/>
      <c r="Q1" s="62" t="s"/>
      <c r="R1" s="125" t="s"/>
      <c r="S1" s="42" t="s"/>
      <c r="T1" s="42" t="s"/>
      <c r="U1" s="60" t="s">
        <v>46</v>
      </c>
      <c r="V1" s="44" t="s"/>
      <c r="W1" s="44" t="s"/>
      <c r="X1" s="60" t="s">
        <v>47</v>
      </c>
      <c r="Y1" s="44" t="s"/>
      <c r="Z1" s="44" t="s"/>
      <c r="AA1" s="126" t="s">
        <v>48</v>
      </c>
      <c r="AB1" s="44" t="s"/>
      <c r="AC1" s="44" t="s"/>
    </row>
    <row r="2" spans="1:29" s="156" customFormat="1" ht="33" customHeight="1">
      <c r="A2" s="62" t="s"/>
      <c r="B2" s="62" t="s"/>
      <c r="C2" s="127" t="s">
        <v>4</v>
      </c>
      <c r="D2" s="108" t="s">
        <v>5</v>
      </c>
      <c r="E2" s="127" t="s">
        <v>6</v>
      </c>
      <c r="F2" s="128" t="s">
        <v>7</v>
      </c>
      <c r="G2" s="127" t="s">
        <v>8</v>
      </c>
      <c r="H2" s="128" t="s">
        <v>9</v>
      </c>
      <c r="I2" s="127" t="s">
        <v>4</v>
      </c>
      <c r="J2" s="108" t="s">
        <v>5</v>
      </c>
      <c r="K2" s="127" t="s">
        <v>6</v>
      </c>
      <c r="L2" s="128" t="s">
        <v>7</v>
      </c>
      <c r="M2" s="127" t="s">
        <v>8</v>
      </c>
      <c r="N2" s="128" t="s">
        <v>9</v>
      </c>
      <c r="O2" s="127" t="s">
        <v>4</v>
      </c>
      <c r="P2" s="129" t="s">
        <v>5</v>
      </c>
      <c r="Q2" s="127" t="s">
        <v>6</v>
      </c>
      <c r="R2" s="130" t="s">
        <v>7</v>
      </c>
      <c r="S2" s="128" t="s">
        <v>8</v>
      </c>
      <c r="T2" s="128" t="s">
        <v>9</v>
      </c>
      <c r="U2" s="131" t="s">
        <v>38</v>
      </c>
      <c r="V2" s="132" t="s">
        <v>11</v>
      </c>
      <c r="W2" s="132" t="s">
        <v>12</v>
      </c>
      <c r="X2" s="131" t="s">
        <v>38</v>
      </c>
      <c r="Y2" s="132" t="s">
        <v>11</v>
      </c>
      <c r="Z2" s="132" t="s">
        <v>12</v>
      </c>
      <c r="AA2" s="131" t="s">
        <v>38</v>
      </c>
      <c r="AB2" s="132" t="s">
        <v>11</v>
      </c>
      <c r="AC2" s="132" t="s">
        <v>12</v>
      </c>
    </row>
    <row r="3" spans="1:29" ht="22.5" customHeight="1">
      <c r="A3" s="67" t="s">
        <v>14</v>
      </c>
      <c r="B3" s="67">
        <v>46296</v>
      </c>
      <c r="C3" s="133">
        <f>=I3+铁路!C4+民航!C4+水路!C3</f>
        <v>1643.17352</v>
      </c>
      <c r="D3" s="47" t="s">
        <v>22</v>
      </c>
      <c r="E3" s="133">
        <f>=K3+铁路!E4+民航!E4+水路!E3</f>
        <v>1714.41032</v>
      </c>
      <c r="F3" s="74">
        <f>=C3/E3-1</f>
        <v>-0.0415517797396367</v>
      </c>
      <c r="G3" s="133">
        <v>1605.45694</v>
      </c>
      <c r="H3" s="74">
        <f>=C3/G3-1</f>
        <v>0.0234927384598678</v>
      </c>
      <c r="I3" s="133">
        <f>=O3+道路!C3</f>
        <v>1521.31432</v>
      </c>
      <c r="J3" s="47" t="s">
        <v>22</v>
      </c>
      <c r="K3" s="133">
        <f>=Q3+道路!E3</f>
        <v>1600.75752</v>
      </c>
      <c r="L3" s="74">
        <f>=I3/K3-1</f>
        <v>-0.0496285033850723</v>
      </c>
      <c r="M3" s="133">
        <v>1498.68464</v>
      </c>
      <c r="N3" s="74">
        <f>=I3/M3-1</f>
        <v>0.0150996943559785</v>
      </c>
      <c r="O3" s="133">
        <f>=高速公路!L3+普通国省道!M3</f>
        <v>1442.49432</v>
      </c>
      <c r="P3" s="64" t="s">
        <v>22</v>
      </c>
      <c r="Q3" s="133">
        <f>=高速公路!N3+普通国省道!O3</f>
        <v>1514.38752</v>
      </c>
      <c r="R3" s="134">
        <f>=O3/Q3-1</f>
        <v>-0.0474734498604426</v>
      </c>
      <c r="S3" s="135">
        <f>=高速公路!P3+普通国省道!Q3</f>
        <v>1428.07464</v>
      </c>
      <c r="T3" s="136">
        <f>=O3/S3-1</f>
        <v>0.0100972873518712</v>
      </c>
      <c r="U3" s="137">
        <f>=SUM($C$3:C3)/10000</f>
        <v>0.164317352</v>
      </c>
      <c r="V3" s="138">
        <f>=U3*10000/SUM($E$3:E3)-1</f>
        <v>-0.0415517797396365</v>
      </c>
      <c r="W3" s="138">
        <f>=U3*10000/SUM($G$3:G3)-1</f>
        <v>0.0234927384598678</v>
      </c>
      <c r="X3" s="137">
        <f>=SUM($I$3:I3)/10000</f>
        <v>0.152131432</v>
      </c>
      <c r="Y3" s="138">
        <f>=X3*10000/SUM($K$3:K3)-1</f>
        <v>-0.0496285033850723</v>
      </c>
      <c r="Z3" s="138">
        <f>=X3*10000/SUM($M$3:M3)-1</f>
        <v>0.0150996943559785</v>
      </c>
      <c r="AA3" s="137">
        <f>=SUM($O$3:O3)/10000</f>
        <v>0.144249432</v>
      </c>
      <c r="AB3" s="138">
        <f>=AA3*10000/SUM($Q$3:Q3)-1</f>
        <v>-0.0474734498604426</v>
      </c>
      <c r="AC3" s="138">
        <f>=AA3*10000/SUM($S$3:S3)-1</f>
        <v>0.0100972873518712</v>
      </c>
    </row>
    <row r="4" spans="1:29" ht="22.5" customHeight="1">
      <c r="A4" s="67" t="s">
        <v>15</v>
      </c>
      <c r="B4" s="67">
        <v>46297</v>
      </c>
      <c r="C4" s="133">
        <f>=I4+铁路!C5+民航!C5+水路!C4</f>
        <v>1445.45606</v>
      </c>
      <c r="D4" s="88">
        <f>=C4/C3-1</f>
        <v>-0.120326586080818</v>
      </c>
      <c r="E4" s="133">
        <f>=K4+铁路!E5+民航!E5+水路!E4</f>
        <v>1518.0171</v>
      </c>
      <c r="F4" s="74">
        <f>=C4/E4-1</f>
        <v>-0.0477998831501966</v>
      </c>
      <c r="G4" s="133">
        <v>1532.35166</v>
      </c>
      <c r="H4" s="74">
        <f>=C4/G4-1</f>
        <v>-0.0567073487557031</v>
      </c>
      <c r="I4" s="133">
        <f>=O4+道路!C4</f>
        <v>1353.72736</v>
      </c>
      <c r="J4" s="88">
        <f>=I4/I3-1</f>
        <v>-0.110159325917605</v>
      </c>
      <c r="K4" s="133">
        <f>=Q4+道路!E4</f>
        <v>1427.3808</v>
      </c>
      <c r="L4" s="74">
        <f>=I4/K4-1</f>
        <v>-0.0516004138489185</v>
      </c>
      <c r="M4" s="133">
        <v>1440.92376</v>
      </c>
      <c r="N4" s="74">
        <f>=I4/M4-1</f>
        <v>-0.0605142356733713</v>
      </c>
      <c r="O4" s="133">
        <f>=高速公路!L4+普通国省道!M4</f>
        <v>1278.11736</v>
      </c>
      <c r="P4" s="139">
        <f>=O4/O3-1</f>
        <v>-0.113953280592467</v>
      </c>
      <c r="Q4" s="133">
        <f>=高速公路!N4+普通国省道!O4</f>
        <v>1346.1708</v>
      </c>
      <c r="R4" s="134">
        <f>=O4/Q4-1</f>
        <v>-0.0505533473167001</v>
      </c>
      <c r="S4" s="135">
        <f>=高速公路!P4+普通国省道!Q4</f>
        <v>1371.14376</v>
      </c>
      <c r="T4" s="136">
        <f>=O4/S4-1</f>
        <v>-0.0678458398847982</v>
      </c>
      <c r="U4" s="137">
        <f>=SUM($C$3:C4)/10000</f>
        <v>0.308862958</v>
      </c>
      <c r="V4" s="138">
        <f>=U4*10000/SUM($E$3:E4)-1</f>
        <v>-0.0444860228292459</v>
      </c>
      <c r="W4" s="138">
        <f>=U4*10000/SUM($G$3:G4)-1</f>
        <v>-0.0156730464694378</v>
      </c>
      <c r="X4" s="137">
        <f>=SUM($I$3:I4)/10000</f>
        <v>0.287504168</v>
      </c>
      <c r="Y4" s="138">
        <f>=X4*10000/SUM($K$3:K4)-1</f>
        <v>-0.0505580075351381</v>
      </c>
      <c r="Z4" s="138">
        <f>=X4*10000/SUM($M$3:M4)-1</f>
        <v>-0.0219643949854004</v>
      </c>
      <c r="AA4" s="137">
        <f>=SUM($O$3:O4)/10000</f>
        <v>0.272061168</v>
      </c>
      <c r="AB4" s="138">
        <f>=AA4*10000/SUM($Q$3:Q4)-1</f>
        <v>-0.0489228410487364</v>
      </c>
      <c r="AC4" s="138">
        <f>=AA4*10000/SUM($S$3:S4)-1</f>
        <v>-0.0280816673682912</v>
      </c>
    </row>
    <row r="5" spans="1:29" ht="22.5" customHeight="1">
      <c r="A5" s="67" t="s">
        <v>16</v>
      </c>
      <c r="B5" s="67">
        <v>46298</v>
      </c>
      <c r="C5" s="133">
        <f>=I5+铁路!C6+民航!C6+水路!C5</f>
        <v>0</v>
      </c>
      <c r="D5" s="88">
        <f>=(C5-C4)/C4</f>
        <v>-1</v>
      </c>
      <c r="E5" s="133">
        <f>=K5+铁路!E6+民航!E6+水路!E5</f>
        <v>1554.79976</v>
      </c>
      <c r="F5" s="74">
        <f>=C5/E5-1</f>
        <v>-1</v>
      </c>
      <c r="G5" s="133">
        <v>1471.0515</v>
      </c>
      <c r="H5" s="74">
        <f>=C5/G5-1</f>
        <v>-1</v>
      </c>
      <c r="I5" s="133">
        <f>=O5+道路!C5</f>
        <v>0</v>
      </c>
      <c r="J5" s="88">
        <f>=(I5-I4)/I4</f>
        <v>-1</v>
      </c>
      <c r="K5" s="133">
        <f>=Q5+道路!E5</f>
        <v>1469.21656</v>
      </c>
      <c r="L5" s="74">
        <f>=I5/K5-1</f>
        <v>-1</v>
      </c>
      <c r="M5" s="133">
        <v>1386.3108</v>
      </c>
      <c r="N5" s="74">
        <f>=I5/M5-1</f>
        <v>-1</v>
      </c>
      <c r="O5" s="133">
        <f>=高速公路!L5+普通国省道!M5</f>
        <v>0</v>
      </c>
      <c r="P5" s="139">
        <f>=(O5-O4)/O4</f>
        <v>-1</v>
      </c>
      <c r="Q5" s="133">
        <f>=高速公路!N5+普通国省道!O5</f>
        <v>1385.86656</v>
      </c>
      <c r="R5" s="134">
        <f>=O5/Q5-1</f>
        <v>-1</v>
      </c>
      <c r="S5" s="135">
        <f>=高速公路!P5+普通国省道!Q5</f>
        <v>1317.7308</v>
      </c>
      <c r="T5" s="136">
        <f>=O5/S5-1</f>
        <v>-1</v>
      </c>
      <c r="U5" s="137">
        <f>=SUM($C$3:C5)/10000</f>
        <v>0.308862958</v>
      </c>
      <c r="V5" s="138">
        <f>=U5*10000/SUM($E$3:E5)-1</f>
        <v>-0.354818673969845</v>
      </c>
      <c r="W5" s="138">
        <f>=U5*10000/SUM($G$3:G5)-1</f>
        <v>-0.329849569528049</v>
      </c>
      <c r="X5" s="137">
        <f>=SUM($I$3:I5)/10000</f>
        <v>0.287504168</v>
      </c>
      <c r="Y5" s="138">
        <f>=X5*10000/SUM($K$3:K5)-1</f>
        <v>-0.360726080837988</v>
      </c>
      <c r="Z5" s="138">
        <f>=X5*10000/SUM($M$3:M5)-1</f>
        <v>-0.335391728999469</v>
      </c>
      <c r="AA5" s="137">
        <f>=SUM($O$3:O5)/10000</f>
        <v>0.272061168</v>
      </c>
      <c r="AB5" s="138">
        <f>=AA5*10000/SUM($Q$3:Q5)-1</f>
        <v>-0.359317129848768</v>
      </c>
      <c r="AC5" s="138">
        <f>=AA5*10000/SUM($S$3:S5)-1</f>
        <v>-0.339168022767927</v>
      </c>
    </row>
    <row r="6" spans="1:29" ht="22.5" customHeight="1">
      <c r="A6" s="67" t="s">
        <v>17</v>
      </c>
      <c r="B6" s="67">
        <v>46299</v>
      </c>
      <c r="C6" s="133">
        <f>=I6+铁路!C7+民航!C7+水路!C6</f>
        <v>0</v>
      </c>
      <c r="D6" s="88" t="e">
        <f>=(C6-C5)/C5</f>
        <v>#DIV/0!</v>
      </c>
      <c r="E6" s="133">
        <f>=K6+铁路!E7+民航!E7+水路!E6</f>
        <v>1479.94636</v>
      </c>
      <c r="F6" s="74">
        <f>=C6/E6-1</f>
        <v>-1</v>
      </c>
      <c r="G6" s="133">
        <v>1410.1982</v>
      </c>
      <c r="H6" s="74">
        <f>=C6/G6-1</f>
        <v>-1</v>
      </c>
      <c r="I6" s="133">
        <f>=O6+道路!C6</f>
        <v>0</v>
      </c>
      <c r="J6" s="88" t="e">
        <f>=(I6-I5)/I5</f>
        <v>#DIV/0!</v>
      </c>
      <c r="K6" s="133">
        <f>=Q6+道路!E6</f>
        <v>1392.61696</v>
      </c>
      <c r="L6" s="74">
        <f>=I6/K6-1</f>
        <v>-1</v>
      </c>
      <c r="M6" s="133">
        <v>1322.9432</v>
      </c>
      <c r="N6" s="74">
        <f>=I6/M6-1</f>
        <v>-1</v>
      </c>
      <c r="O6" s="133">
        <f>=高速公路!L6+普通国省道!M6</f>
        <v>0</v>
      </c>
      <c r="P6" s="139" t="e">
        <f>=(O6-O5)/O5</f>
        <v>#DIV/0!</v>
      </c>
      <c r="Q6" s="133">
        <f>=高速公路!N6+普通国省道!O6</f>
        <v>1311.24696</v>
      </c>
      <c r="R6" s="134">
        <f>=O6/Q6-1</f>
        <v>-1</v>
      </c>
      <c r="S6" s="135">
        <f>=高速公路!P6+普通国省道!Q6</f>
        <v>1257.0732</v>
      </c>
      <c r="T6" s="136">
        <f>=O6/S6-1</f>
        <v>-1</v>
      </c>
      <c r="U6" s="137">
        <f>=SUM($C$3:C6)/10000</f>
        <v>0.308862958</v>
      </c>
      <c r="V6" s="138">
        <f>=U6*10000/SUM($E$3:E6)-1</f>
        <v>-0.507173439464068</v>
      </c>
      <c r="W6" s="138">
        <f>=U6*10000/SUM($G$3:G6)-1</f>
        <v>-0.486858337956288</v>
      </c>
      <c r="X6" s="137">
        <f>=SUM($I$3:I6)/10000</f>
        <v>0.287504168</v>
      </c>
      <c r="Y6" s="138">
        <f>=X6*10000/SUM($K$3:K6)-1</f>
        <v>-0.511875139966713</v>
      </c>
      <c r="Z6" s="138">
        <f>=X6*10000/SUM($M$3:M6)-1</f>
        <v>-0.491040588986554</v>
      </c>
      <c r="AA6" s="137">
        <f>=SUM($O$3:O6)/10000</f>
        <v>0.272061168</v>
      </c>
      <c r="AB6" s="138">
        <f>=AA6*10000/SUM($Q$3:Q6)-1</f>
        <v>-0.510476372422881</v>
      </c>
      <c r="AC6" s="138">
        <f>=AA6*10000/SUM($S$3:S6)-1</f>
        <v>-0.493747610728232</v>
      </c>
    </row>
    <row r="7" spans="1:29" ht="22.5" customHeight="1">
      <c r="A7" s="67" t="s">
        <v>18</v>
      </c>
      <c r="B7" s="67">
        <v>46300</v>
      </c>
      <c r="C7" s="133">
        <f>=I7+铁路!C8+民航!C8+水路!C7</f>
        <v>0</v>
      </c>
      <c r="D7" s="88" t="e">
        <f>=C7/C6-1</f>
        <v>#DIV/0!</v>
      </c>
      <c r="E7" s="133">
        <f>=K7+铁路!E8+民航!E8+水路!E7</f>
        <v>1464.38436</v>
      </c>
      <c r="F7" s="74">
        <f>=C7/E7-1</f>
        <v>-1</v>
      </c>
      <c r="G7" s="133">
        <v>1307.67696</v>
      </c>
      <c r="H7" s="74">
        <f>=C7/G7-1</f>
        <v>-1</v>
      </c>
      <c r="I7" s="133">
        <f>=O7+道路!C7</f>
        <v>0</v>
      </c>
      <c r="J7" s="88" t="e">
        <f>=I7/I6-1</f>
        <v>#DIV/0!</v>
      </c>
      <c r="K7" s="133">
        <f>=Q7+道路!E7</f>
        <v>1376.26816</v>
      </c>
      <c r="L7" s="74">
        <f>=I7/K7-1</f>
        <v>-1</v>
      </c>
      <c r="M7" s="133">
        <v>1214.67936</v>
      </c>
      <c r="N7" s="74">
        <f>=I7/M7-1</f>
        <v>-1</v>
      </c>
      <c r="O7" s="133">
        <f>=高速公路!L7+普通国省道!M7</f>
        <v>0</v>
      </c>
      <c r="P7" s="139" t="e">
        <f>=O7/O6-1</f>
        <v>#DIV/0!</v>
      </c>
      <c r="Q7" s="133">
        <f>=高速公路!N7+普通国省道!O7</f>
        <v>1293.45816</v>
      </c>
      <c r="R7" s="134">
        <f>=O7/Q7-1</f>
        <v>-1</v>
      </c>
      <c r="S7" s="135">
        <f>=高速公路!P7+普通国省道!Q7</f>
        <v>1152.87936</v>
      </c>
      <c r="T7" s="136">
        <f>=O7/S7-1</f>
        <v>-1</v>
      </c>
      <c r="U7" s="137">
        <f>=SUM($C$3:C7)/10000</f>
        <v>0.308862958</v>
      </c>
      <c r="V7" s="138">
        <f>=U7*10000/SUM($E$3:E7)-1</f>
        <v>-0.600516529792786</v>
      </c>
      <c r="W7" s="138">
        <f>=U7*10000/SUM($G$3:G7)-1</f>
        <v>-0.578443949399641</v>
      </c>
      <c r="X7" s="137">
        <f>=SUM($I$3:I7)/10000</f>
        <v>0.287504168</v>
      </c>
      <c r="Y7" s="138">
        <f>=X7*10000/SUM($K$3:K7)-1</f>
        <v>-0.604328830316643</v>
      </c>
      <c r="Z7" s="138">
        <f>=X7*10000/SUM($M$3:M7)-1</f>
        <v>-0.581113981595415</v>
      </c>
      <c r="AA7" s="137">
        <f>=SUM($O$3:O7)/10000</f>
        <v>0.272061168</v>
      </c>
      <c r="AB7" s="138">
        <f>=AA7*10000/SUM($Q$3:Q7)-1</f>
        <v>-0.602895919359288</v>
      </c>
      <c r="AC7" s="138">
        <f>=AA7*10000/SUM($S$3:S7)-1</f>
        <v>-0.583169506752313</v>
      </c>
    </row>
    <row r="8" spans="1:29" ht="22.5" customHeight="1">
      <c r="A8" s="67" t="s">
        <v>19</v>
      </c>
      <c r="B8" s="67">
        <v>46301</v>
      </c>
      <c r="C8" s="133">
        <f>=I8+铁路!C9+民航!C9+水路!C8</f>
        <v>0</v>
      </c>
      <c r="D8" s="88" t="e">
        <f>=C8/C7-1</f>
        <v>#DIV/0!</v>
      </c>
      <c r="E8" s="133">
        <f>=K8+铁路!E9+民航!E9+水路!E8</f>
        <v>1480.80048</v>
      </c>
      <c r="F8" s="74">
        <f>=C8/E8-1</f>
        <v>-1</v>
      </c>
      <c r="G8" s="133">
        <v>1221.0006</v>
      </c>
      <c r="H8" s="74">
        <f>=C8/G8-1</f>
        <v>-1</v>
      </c>
      <c r="I8" s="133">
        <f>=O8+道路!C8</f>
        <v>0</v>
      </c>
      <c r="J8" s="88" t="e">
        <f>=I8/I7-1</f>
        <v>#DIV/0!</v>
      </c>
      <c r="K8" s="133">
        <f>=Q8+道路!E8</f>
        <v>1390.93608</v>
      </c>
      <c r="L8" s="74">
        <f>=I8/K8-1</f>
        <v>-1</v>
      </c>
      <c r="M8" s="133">
        <v>1125.2364</v>
      </c>
      <c r="N8" s="74">
        <f>=I8/M8-1</f>
        <v>-1</v>
      </c>
      <c r="O8" s="133">
        <f>=高速公路!L8+普通国省道!M8</f>
        <v>0</v>
      </c>
      <c r="P8" s="139" t="e">
        <f>=O8/O7-1</f>
        <v>#DIV/0!</v>
      </c>
      <c r="Q8" s="133">
        <f>=高速公路!N8+普通国省道!O8</f>
        <v>1312.27608</v>
      </c>
      <c r="R8" s="134">
        <f>=O8/Q8-1</f>
        <v>-1</v>
      </c>
      <c r="S8" s="135">
        <f>=高速公路!P8+普通国省道!Q8</f>
        <v>1067.8464</v>
      </c>
      <c r="T8" s="136">
        <f>=O8/S8-1</f>
        <v>-1</v>
      </c>
      <c r="U8" s="137">
        <f>=SUM($C$3:C8)/10000</f>
        <v>0.308862958</v>
      </c>
      <c r="V8" s="138">
        <f>=U8*10000/SUM($E$3:E8)-1</f>
        <v>-0.664729762716852</v>
      </c>
      <c r="W8" s="138">
        <f>=U8*10000/SUM($G$3:G8)-1</f>
        <v>-0.63866108749879</v>
      </c>
      <c r="X8" s="137">
        <f>=SUM($I$3:I8)/10000</f>
        <v>0.287504168</v>
      </c>
      <c r="Y8" s="138">
        <f>=X8*10000/SUM($K$3:K8)-1</f>
        <v>-0.667900750379563</v>
      </c>
      <c r="Z8" s="138">
        <f>=X8*10000/SUM($M$3:M8)-1</f>
        <v>-0.640114968469722</v>
      </c>
      <c r="AA8" s="137">
        <f>=SUM($O$3:O8)/10000</f>
        <v>0.272061168</v>
      </c>
      <c r="AB8" s="138">
        <f>=AA8*10000/SUM($Q$3:Q8)-1</f>
        <v>-0.666730816360418</v>
      </c>
      <c r="AC8" s="138">
        <f>=AA8*10000/SUM($S$3:S8)-1</f>
        <v>-0.641777235704943</v>
      </c>
    </row>
    <row r="9" spans="1:29" ht="22.5" customHeight="1">
      <c r="A9" s="67" t="s">
        <v>20</v>
      </c>
      <c r="B9" s="67">
        <v>46302</v>
      </c>
      <c r="C9" s="133">
        <f>=I9+铁路!C10+民航!C10+水路!C9</f>
        <v>0</v>
      </c>
      <c r="D9" s="88" t="e">
        <f>=C9/C8-1</f>
        <v>#DIV/0!</v>
      </c>
      <c r="E9" s="133">
        <f>=K9+铁路!E10+民航!E10+水路!E9</f>
        <v>1380.00378</v>
      </c>
      <c r="F9" s="74">
        <f>=C9/E9-1</f>
        <v>-1</v>
      </c>
      <c r="G9" s="133">
        <v>1159.00734</v>
      </c>
      <c r="H9" s="74">
        <f>=C9/G9-1</f>
        <v>-1</v>
      </c>
      <c r="I9" s="133">
        <f>=O9+道路!C9</f>
        <v>0</v>
      </c>
      <c r="J9" s="88" t="e">
        <f>=I9/I8-1</f>
        <v>#DIV/0!</v>
      </c>
      <c r="K9" s="133">
        <f>=Q9+道路!E9</f>
        <v>1282.66408</v>
      </c>
      <c r="L9" s="74">
        <f>=I9/K9-1</f>
        <v>-1</v>
      </c>
      <c r="M9" s="133">
        <v>1057.98824</v>
      </c>
      <c r="N9" s="74">
        <f>=I9/M9-1</f>
        <v>-1</v>
      </c>
      <c r="O9" s="133">
        <f>=高速公路!L9+普通国省道!M9</f>
        <v>0</v>
      </c>
      <c r="P9" s="139" t="e">
        <f>=O9/O8-1</f>
        <v>#DIV/0!</v>
      </c>
      <c r="Q9" s="133">
        <f>=高速公路!N9+普通国省道!O9</f>
        <v>1205.70408</v>
      </c>
      <c r="R9" s="134">
        <f>=O9/Q9-1</f>
        <v>-1</v>
      </c>
      <c r="S9" s="135">
        <f>=高速公路!P9+普通国省道!Q9</f>
        <v>1000.18824</v>
      </c>
      <c r="T9" s="136">
        <f>=O9/S9-1</f>
        <v>-1</v>
      </c>
      <c r="U9" s="137">
        <f>=SUM($C$3:C9)/10000</f>
        <v>0.308862958</v>
      </c>
      <c r="V9" s="138">
        <f>=U9*10000/SUM($E$3:E9)-1</f>
        <v>-0.708409745310295</v>
      </c>
      <c r="W9" s="138">
        <f>=U9*10000/SUM($G$3:G9)-1</f>
        <v>-0.68180578013025</v>
      </c>
      <c r="X9" s="137">
        <f>=SUM($I$3:I9)/10000</f>
        <v>0.287504168</v>
      </c>
      <c r="Y9" s="138">
        <f>=X9*10000/SUM($K$3:K9)-1</f>
        <v>-0.710755743178872</v>
      </c>
      <c r="Z9" s="138">
        <f>=X9*10000/SUM($M$3:M9)-1</f>
        <v>-0.682202286111865</v>
      </c>
      <c r="AA9" s="137">
        <f>=SUM($O$3:O9)/10000</f>
        <v>0.272061168</v>
      </c>
      <c r="AB9" s="138">
        <f>=AA9*10000/SUM($Q$3:Q9)-1</f>
        <v>-0.709618989046021</v>
      </c>
      <c r="AC9" s="138">
        <f>=AA9*10000/SUM($S$3:S9)-1</f>
        <v>-0.683463430863782</v>
      </c>
    </row>
    <row r="10" spans="1:29" ht="22.5" customHeight="1">
      <c r="A10" s="67" t="s">
        <v>21</v>
      </c>
      <c r="B10" s="67">
        <v>46303</v>
      </c>
      <c r="C10" s="133" t="s">
        <v>22</v>
      </c>
      <c r="D10" s="88" t="s">
        <v>22</v>
      </c>
      <c r="E10" s="133">
        <f>=K10+铁路!E11+民航!E11+水路!E10</f>
        <v>1224.82648</v>
      </c>
      <c r="F10" s="74" t="s">
        <v>22</v>
      </c>
      <c r="G10" s="133" t="s">
        <v>22</v>
      </c>
      <c r="H10" s="74" t="s">
        <v>22</v>
      </c>
      <c r="I10" s="133" t="s">
        <v>22</v>
      </c>
      <c r="J10" s="88" t="s">
        <v>22</v>
      </c>
      <c r="K10" s="133">
        <f>=Q10+道路!E10</f>
        <v>1118.67168</v>
      </c>
      <c r="L10" s="74" t="s">
        <v>22</v>
      </c>
      <c r="M10" s="133" t="s">
        <v>22</v>
      </c>
      <c r="N10" s="74" t="s">
        <v>22</v>
      </c>
      <c r="O10" s="133" t="s">
        <v>22</v>
      </c>
      <c r="P10" s="139" t="s">
        <v>22</v>
      </c>
      <c r="Q10" s="133">
        <f>=高速公路!N10+普通国省道!O10</f>
        <v>1041.27168</v>
      </c>
      <c r="R10" s="134" t="s">
        <v>22</v>
      </c>
      <c r="S10" s="135" t="s">
        <v>22</v>
      </c>
      <c r="T10" s="136" t="s">
        <v>22</v>
      </c>
      <c r="U10" s="77" t="s"/>
      <c r="V10" s="55" t="s"/>
      <c r="W10" s="55" t="s"/>
      <c r="X10" s="77" t="s"/>
      <c r="Y10" s="55" t="s"/>
      <c r="Z10" s="55" t="s"/>
      <c r="AA10" s="77" t="s"/>
      <c r="AB10" s="55" t="s"/>
      <c r="AC10" s="55" t="s"/>
    </row>
    <row r="11" spans="1:29" ht="22.5" customHeight="1">
      <c r="A11" s="63" t="s">
        <v>23</v>
      </c>
      <c r="B11" s="62" t="s"/>
      <c r="C11" s="133">
        <f>=SUM(C3:C9)/7</f>
        <v>441.232797142857</v>
      </c>
      <c r="D11" s="47" t="s">
        <v>22</v>
      </c>
      <c r="E11" s="133">
        <f>=SUM(E3:E10)/8</f>
        <v>1477.14858</v>
      </c>
      <c r="F11" s="74">
        <f>=C11/E11-1</f>
        <v>-0.701294234637617</v>
      </c>
      <c r="G11" s="133">
        <f>=SUM(G3:G9)/7</f>
        <v>1386.6776</v>
      </c>
      <c r="H11" s="74">
        <f>=C11/G11-1</f>
        <v>-0.68180578013025</v>
      </c>
      <c r="I11" s="133">
        <f>=SUM(I3:I9)/7</f>
        <v>410.72024</v>
      </c>
      <c r="J11" s="47" t="s">
        <v>22</v>
      </c>
      <c r="K11" s="133">
        <f>=SUM(K3:K10)/8</f>
        <v>1382.31398</v>
      </c>
      <c r="L11" s="74">
        <f>=I11/K11-1</f>
        <v>-0.702874856260949</v>
      </c>
      <c r="M11" s="133">
        <f>=SUM(M3:M9)/7</f>
        <v>1292.3952</v>
      </c>
      <c r="N11" s="74">
        <f>=I11/M11-1</f>
        <v>-0.682202286111865</v>
      </c>
      <c r="O11" s="133">
        <f>=SUM(O3:O9)/7</f>
        <v>388.658811428571</v>
      </c>
      <c r="P11" s="64" t="s">
        <v>22</v>
      </c>
      <c r="Q11" s="133">
        <f>=SUM(Q3:Q10)/8</f>
        <v>1301.29773</v>
      </c>
      <c r="R11" s="134">
        <f>=O11/Q11-1</f>
        <v>-0.701329832160261</v>
      </c>
      <c r="S11" s="135">
        <f>=SUM(S3:S9)/7</f>
        <v>1227.84805714286</v>
      </c>
      <c r="T11" s="136">
        <f>=O11/S11-1</f>
        <v>-0.683463430863782</v>
      </c>
      <c r="U11" s="140" t="s"/>
      <c r="V11" s="35" t="s"/>
      <c r="W11" s="35" t="s"/>
      <c r="X11" s="140" t="s"/>
      <c r="Y11" s="35" t="s"/>
      <c r="Z11" s="35" t="s"/>
      <c r="AA11" s="141" t="s"/>
      <c r="AB11" s="141" t="s"/>
      <c r="AC11" s="141" t="s"/>
    </row>
    <row r="12" spans="1:18" ht="13.5" customHeight="1">
      <c r="A12" s="81" t="s"/>
      <c r="B12" s="81" t="s"/>
      <c r="C12" s="142" t="s"/>
      <c r="E12" s="142" t="s"/>
      <c r="G12" s="142" t="s"/>
      <c r="I12" s="142" t="s"/>
      <c r="K12" s="142" t="s"/>
      <c r="M12" s="142" t="s"/>
      <c r="O12" s="142" t="s"/>
      <c r="P12" s="37" t="s"/>
      <c r="Q12" s="142" t="s"/>
      <c r="R12" s="37" t="s"/>
    </row>
    <row r="13" spans="1:18" ht="13.5" customHeight="1">
      <c r="A13" s="81" t="s"/>
      <c r="B13" s="81" t="s"/>
      <c r="C13" s="142" t="s"/>
      <c r="E13" s="142" t="s"/>
      <c r="G13" s="142" t="s"/>
      <c r="I13" s="142" t="s"/>
      <c r="K13" s="142" t="s"/>
      <c r="M13" s="142" t="s"/>
      <c r="O13" s="142" t="s"/>
      <c r="P13" s="37" t="s"/>
      <c r="Q13" s="142" t="s"/>
      <c r="R13" s="37" t="s"/>
    </row>
    <row r="14" spans="1:18" ht="13.5" customHeight="1">
      <c r="A14" s="81" t="s"/>
      <c r="B14" s="81" t="s"/>
      <c r="C14" s="142" t="s"/>
      <c r="E14" s="142" t="s"/>
      <c r="G14" s="142" t="s"/>
      <c r="I14" s="142" t="s"/>
      <c r="K14" s="142" t="s"/>
      <c r="M14" s="142" t="s"/>
      <c r="O14" s="142" t="s"/>
      <c r="P14" s="37" t="s"/>
      <c r="Q14" s="142" t="s"/>
      <c r="R14" s="37" t="s"/>
    </row>
    <row r="15" spans="1:18" ht="13.5" customHeight="1">
      <c r="A15" s="81" t="s"/>
      <c r="B15" s="81" t="s"/>
      <c r="C15" s="142" t="s"/>
      <c r="E15" s="142" t="s"/>
      <c r="G15" s="142" t="s"/>
      <c r="I15" s="142" t="s"/>
      <c r="K15" s="142" t="s"/>
      <c r="L15" s="143">
        <v>86.37</v>
      </c>
      <c r="M15" s="142" t="s"/>
      <c r="O15" s="142" t="s"/>
      <c r="P15" s="37" t="s"/>
      <c r="Q15" s="142" t="s"/>
      <c r="R15" s="37" t="s"/>
    </row>
    <row r="16" spans="1:18" ht="13.5" customHeight="1">
      <c r="A16" s="81" t="s"/>
      <c r="B16" s="81" t="s"/>
      <c r="C16" s="142" t="s"/>
      <c r="E16" s="142" t="s"/>
      <c r="G16" s="142" t="s"/>
      <c r="I16" s="142" t="s"/>
      <c r="K16" s="142" t="s"/>
      <c r="M16" s="142" t="s"/>
      <c r="O16" s="142" t="s"/>
      <c r="P16" s="37" t="s"/>
      <c r="Q16" s="142" t="s"/>
      <c r="R16" s="37" t="s"/>
    </row>
    <row r="17" spans="1:18" ht="13.5" customHeight="1">
      <c r="A17" s="81" t="s"/>
      <c r="B17" s="81" t="s"/>
      <c r="C17" s="142" t="s"/>
      <c r="E17" s="142" t="s"/>
      <c r="G17" s="142" t="s"/>
      <c r="I17" s="142" t="s"/>
      <c r="K17" s="142" t="s"/>
      <c r="M17" s="142" t="s"/>
      <c r="O17" s="142" t="s"/>
      <c r="P17" s="37" t="s"/>
      <c r="Q17" s="142" t="s"/>
      <c r="R17" s="37" t="s"/>
    </row>
    <row r="18" spans="1:18" ht="13.5" customHeight="1">
      <c r="A18" s="81" t="s"/>
      <c r="B18" s="81" t="s"/>
      <c r="C18" s="142" t="s"/>
      <c r="E18" s="142" t="s"/>
      <c r="G18" s="142" t="s"/>
      <c r="I18" s="142" t="s"/>
      <c r="K18" s="142" t="s"/>
      <c r="M18" s="142" t="s"/>
      <c r="O18" s="142" t="s"/>
      <c r="P18" s="37" t="s"/>
      <c r="Q18" s="142" t="s"/>
      <c r="R18" s="37" t="s"/>
    </row>
    <row r="19" spans="1:18" ht="13.5" customHeight="1">
      <c r="A19" s="81" t="s"/>
      <c r="B19" s="81" t="s"/>
      <c r="C19" s="142" t="s"/>
      <c r="E19" s="142" t="s"/>
      <c r="G19" s="142" t="s"/>
      <c r="I19" s="142" t="s"/>
      <c r="K19" s="142" t="s"/>
      <c r="M19" s="142" t="s"/>
      <c r="O19" s="142" t="s"/>
      <c r="P19" s="37" t="s"/>
      <c r="Q19" s="142" t="s"/>
      <c r="R19" s="37" t="s"/>
    </row>
    <row r="20" spans="1:18" ht="13.5" customHeight="1">
      <c r="A20" s="81" t="s"/>
      <c r="B20" s="81" t="s"/>
      <c r="C20" s="142" t="s"/>
      <c r="E20" s="142" t="s"/>
      <c r="G20" s="142" t="s"/>
      <c r="I20" s="142" t="s"/>
      <c r="K20" s="142" t="s"/>
      <c r="M20" s="142" t="s"/>
      <c r="O20" s="142" t="s"/>
      <c r="P20" s="37" t="s"/>
      <c r="Q20" s="142" t="s"/>
      <c r="R20" s="37" t="s"/>
    </row>
    <row r="21" spans="1:18" ht="13.5" customHeight="1">
      <c r="A21" s="81" t="s"/>
      <c r="B21" s="81" t="s"/>
      <c r="C21" s="142" t="s"/>
      <c r="E21" s="142" t="s"/>
      <c r="G21" s="142" t="s"/>
      <c r="I21" s="142" t="s"/>
      <c r="K21" s="142" t="s"/>
      <c r="M21" s="142" t="s"/>
      <c r="O21" s="142" t="s"/>
      <c r="P21" s="37" t="s"/>
      <c r="Q21" s="142" t="s"/>
      <c r="R21" s="37" t="s"/>
    </row>
    <row r="22" spans="1:18" ht="13.5" customHeight="1">
      <c r="A22" s="81" t="s"/>
      <c r="B22" s="81" t="s"/>
      <c r="C22" s="142" t="s"/>
      <c r="E22" s="142" t="s"/>
      <c r="G22" s="142" t="s"/>
      <c r="I22" s="142" t="s"/>
      <c r="K22" s="142" t="s"/>
      <c r="M22" s="142" t="s"/>
      <c r="O22" s="142" t="s"/>
      <c r="P22" s="37" t="s"/>
      <c r="Q22" s="142" t="s"/>
      <c r="R22" s="37" t="s"/>
    </row>
    <row r="23" spans="1:18" ht="13.5" customHeight="1">
      <c r="A23" s="81" t="s"/>
      <c r="B23" s="81" t="s"/>
      <c r="C23" s="142" t="s"/>
      <c r="E23" s="142" t="s"/>
      <c r="G23" s="142" t="s"/>
      <c r="I23" s="142" t="s"/>
      <c r="K23" s="142" t="s"/>
      <c r="M23" s="142" t="s"/>
      <c r="O23" s="142" t="s"/>
      <c r="P23" s="37" t="s"/>
      <c r="Q23" s="142" t="s"/>
      <c r="R23" s="37" t="s"/>
    </row>
    <row r="24" spans="1:18" ht="13.5" customHeight="1">
      <c r="A24" s="81" t="s"/>
      <c r="B24" s="81" t="s"/>
      <c r="C24" s="142" t="s"/>
      <c r="E24" s="142" t="s"/>
      <c r="G24" s="142" t="s"/>
      <c r="I24" s="142" t="s"/>
      <c r="K24" s="142" t="s"/>
      <c r="M24" s="142" t="s"/>
      <c r="O24" s="142" t="s"/>
      <c r="P24" s="37" t="s"/>
      <c r="Q24" s="142" t="s"/>
      <c r="R24" s="37" t="s"/>
    </row>
    <row r="25" spans="1:18" ht="13.5" customHeight="1">
      <c r="A25" s="81" t="s"/>
      <c r="B25" s="81" t="s"/>
      <c r="C25" s="142" t="s"/>
      <c r="E25" s="142" t="s"/>
      <c r="G25" s="142" t="s"/>
      <c r="I25" s="142" t="s"/>
      <c r="K25" s="142" t="s"/>
      <c r="M25" s="142" t="s"/>
      <c r="O25" s="142" t="s"/>
      <c r="P25" s="37" t="s"/>
      <c r="Q25" s="142" t="s"/>
      <c r="R25" s="37" t="s"/>
    </row>
    <row r="26" spans="1:18" ht="13.5" customHeight="1">
      <c r="A26" s="81" t="s"/>
      <c r="B26" s="81" t="s"/>
      <c r="C26" s="142" t="s"/>
      <c r="E26" s="142" t="s"/>
      <c r="G26" s="142" t="s"/>
      <c r="I26" s="142" t="s"/>
      <c r="K26" s="142" t="s"/>
      <c r="M26" s="142" t="s"/>
      <c r="O26" s="142" t="s"/>
      <c r="P26" s="37" t="s"/>
      <c r="Q26" s="142" t="s"/>
      <c r="R26" s="37" t="s"/>
    </row>
    <row r="27" spans="1:18" ht="13.5" customHeight="1">
      <c r="A27" s="81" t="s"/>
      <c r="B27" s="81" t="s"/>
      <c r="C27" s="142" t="s"/>
      <c r="E27" s="142" t="s"/>
      <c r="G27" s="142" t="s"/>
      <c r="I27" s="142" t="s"/>
      <c r="K27" s="142" t="s"/>
      <c r="M27" s="142" t="s"/>
      <c r="O27" s="142" t="s"/>
      <c r="P27" s="37" t="s"/>
      <c r="Q27" s="142" t="s"/>
      <c r="R27" s="37" t="s"/>
    </row>
    <row r="28" spans="1:18" ht="13.5" customHeight="1">
      <c r="A28" s="81" t="s"/>
      <c r="B28" s="81" t="s"/>
      <c r="C28" s="142" t="s"/>
      <c r="E28" s="142" t="s"/>
      <c r="G28" s="142" t="s"/>
      <c r="I28" s="142" t="s"/>
      <c r="K28" s="142" t="s"/>
      <c r="M28" s="142" t="s"/>
      <c r="O28" s="142" t="s"/>
      <c r="P28" s="37" t="s"/>
      <c r="Q28" s="142" t="s"/>
      <c r="R28" s="37" t="s"/>
    </row>
    <row r="29" spans="1:18" ht="13.5" customHeight="1">
      <c r="A29" s="81" t="s"/>
      <c r="B29" s="81" t="s"/>
      <c r="C29" s="142" t="s"/>
      <c r="E29" s="142" t="s"/>
      <c r="G29" s="142" t="s"/>
      <c r="I29" s="142" t="s"/>
      <c r="K29" s="142" t="s"/>
      <c r="M29" s="142" t="s"/>
      <c r="O29" s="142" t="s"/>
      <c r="P29" s="37" t="s"/>
      <c r="Q29" s="142" t="s"/>
      <c r="R29" s="37" t="s"/>
    </row>
    <row r="30" spans="1:18" ht="13.5" customHeight="1">
      <c r="A30" s="81" t="s"/>
      <c r="B30" s="81" t="s"/>
      <c r="C30" s="142" t="s"/>
      <c r="E30" s="142" t="s"/>
      <c r="G30" s="142" t="s"/>
      <c r="I30" s="142" t="s"/>
      <c r="K30" s="142" t="s"/>
      <c r="M30" s="142" t="s"/>
      <c r="O30" s="142" t="s"/>
      <c r="P30" s="37" t="s"/>
      <c r="Q30" s="142" t="s"/>
      <c r="R30" s="37" t="s"/>
    </row>
    <row r="31" spans="1:18" ht="13.5" customHeight="1">
      <c r="A31" s="81" t="s"/>
      <c r="B31" s="81" t="s"/>
      <c r="C31" s="142" t="s"/>
      <c r="E31" s="142" t="s"/>
      <c r="G31" s="142" t="s"/>
      <c r="I31" s="142" t="s"/>
      <c r="K31" s="142" t="s"/>
      <c r="M31" s="142" t="s"/>
      <c r="O31" s="142" t="s"/>
      <c r="P31" s="37" t="s"/>
      <c r="Q31" s="142" t="s"/>
      <c r="R31" s="37" t="s"/>
    </row>
    <row r="32" spans="1:18" ht="13.5" customHeight="1">
      <c r="A32" s="81" t="s"/>
      <c r="B32" s="81" t="s"/>
      <c r="C32" s="142" t="s"/>
      <c r="E32" s="142" t="s"/>
      <c r="G32" s="142" t="s"/>
      <c r="I32" s="142" t="s"/>
      <c r="K32" s="142" t="s"/>
      <c r="M32" s="142" t="s"/>
      <c r="O32" s="142" t="s"/>
      <c r="P32" s="37" t="s"/>
      <c r="Q32" s="142" t="s"/>
      <c r="R32" s="37" t="s"/>
    </row>
    <row r="33" spans="1:18" ht="13.5" customHeight="1">
      <c r="A33" s="81" t="s"/>
      <c r="B33" s="81" t="s"/>
      <c r="C33" s="142" t="s"/>
      <c r="E33" s="142" t="s"/>
      <c r="G33" s="142" t="s"/>
      <c r="I33" s="142" t="s"/>
      <c r="K33" s="142" t="s"/>
      <c r="M33" s="142" t="s"/>
      <c r="O33" s="142" t="s"/>
      <c r="P33" s="37" t="s"/>
      <c r="Q33" s="142" t="s"/>
      <c r="R33" s="37" t="s"/>
    </row>
    <row r="34" spans="1:18" ht="13.5" customHeight="1">
      <c r="A34" s="81" t="s"/>
      <c r="B34" s="81" t="s"/>
      <c r="C34" s="142" t="s"/>
      <c r="E34" s="142" t="s"/>
      <c r="G34" s="142" t="s"/>
      <c r="I34" s="142" t="s"/>
      <c r="K34" s="142" t="s"/>
      <c r="M34" s="142" t="s"/>
      <c r="O34" s="142" t="s"/>
      <c r="P34" s="37" t="s"/>
      <c r="Q34" s="142" t="s"/>
      <c r="R34" s="37" t="s"/>
    </row>
    <row r="35" spans="1:18" ht="13.5" customHeight="1">
      <c r="A35" s="81" t="s"/>
      <c r="B35" s="81" t="s"/>
      <c r="C35" s="142" t="s"/>
      <c r="E35" s="142" t="s"/>
      <c r="G35" s="142" t="s"/>
      <c r="I35" s="142" t="s"/>
      <c r="K35" s="142" t="s"/>
      <c r="M35" s="142" t="s"/>
      <c r="O35" s="142" t="s"/>
      <c r="P35" s="37" t="s"/>
      <c r="Q35" s="142" t="s"/>
      <c r="R35" s="37" t="s"/>
    </row>
    <row r="36" spans="1:18" ht="13.5" customHeight="1">
      <c r="A36" s="81" t="s"/>
      <c r="B36" s="81" t="s"/>
      <c r="C36" s="142" t="s"/>
      <c r="E36" s="142" t="s"/>
      <c r="G36" s="142" t="s"/>
      <c r="I36" s="142" t="s"/>
      <c r="K36" s="142" t="s"/>
      <c r="M36" s="142" t="s"/>
      <c r="O36" s="142" t="s"/>
      <c r="P36" s="37" t="s"/>
      <c r="Q36" s="142" t="s"/>
      <c r="R36" s="37" t="s"/>
    </row>
    <row r="37" spans="1:18" ht="13.5" customHeight="1">
      <c r="A37" s="81" t="s"/>
      <c r="B37" s="81" t="s"/>
      <c r="C37" s="142" t="s"/>
      <c r="E37" s="142" t="s"/>
      <c r="G37" s="142" t="s"/>
      <c r="I37" s="142" t="s"/>
      <c r="K37" s="142" t="s"/>
      <c r="M37" s="142" t="s"/>
      <c r="O37" s="142" t="s"/>
      <c r="P37" s="37" t="s"/>
      <c r="Q37" s="142" t="s"/>
      <c r="R37" s="37" t="s"/>
    </row>
    <row r="38" spans="1:18" ht="13.5" customHeight="1">
      <c r="A38" s="81" t="s"/>
      <c r="B38" s="81" t="s"/>
      <c r="C38" s="142" t="s"/>
      <c r="E38" s="142" t="s"/>
      <c r="G38" s="142" t="s"/>
      <c r="I38" s="142" t="s"/>
      <c r="K38" s="142" t="s"/>
      <c r="M38" s="142" t="s"/>
      <c r="O38" s="142" t="s"/>
      <c r="P38" s="37" t="s"/>
      <c r="Q38" s="142" t="s"/>
      <c r="R38" s="37" t="s"/>
    </row>
    <row r="39" spans="1:18" ht="13.5" customHeight="1">
      <c r="A39" s="81" t="s"/>
      <c r="B39" s="81" t="s"/>
      <c r="C39" s="142" t="s"/>
      <c r="E39" s="142" t="s"/>
      <c r="G39" s="142" t="s"/>
      <c r="I39" s="142" t="s"/>
      <c r="K39" s="142" t="s"/>
      <c r="M39" s="142" t="s"/>
      <c r="O39" s="142" t="s"/>
      <c r="P39" s="37" t="s"/>
      <c r="Q39" s="142" t="s"/>
      <c r="R39" s="37" t="s"/>
    </row>
    <row r="40" spans="1:18" ht="13.5" customHeight="1">
      <c r="A40" s="81" t="s"/>
      <c r="B40" s="81" t="s"/>
      <c r="C40" s="142" t="s"/>
      <c r="E40" s="142" t="s"/>
      <c r="G40" s="142" t="s"/>
      <c r="I40" s="142" t="s"/>
      <c r="K40" s="142" t="s"/>
      <c r="M40" s="142" t="s"/>
      <c r="O40" s="142" t="s"/>
      <c r="P40" s="37" t="s"/>
      <c r="Q40" s="142" t="s"/>
      <c r="R40" s="37" t="s"/>
    </row>
    <row r="41" spans="1:18" ht="13.5" customHeight="1">
      <c r="A41" s="81" t="s"/>
      <c r="B41" s="81" t="s"/>
      <c r="C41" s="142" t="s"/>
      <c r="E41" s="142" t="s"/>
      <c r="G41" s="142" t="s"/>
      <c r="I41" s="142" t="s"/>
      <c r="K41" s="142" t="s"/>
      <c r="M41" s="142" t="s"/>
      <c r="O41" s="142" t="s"/>
      <c r="P41" s="37" t="s"/>
      <c r="Q41" s="142" t="s"/>
      <c r="R41" s="37" t="s"/>
    </row>
    <row r="42" spans="1:18" ht="13.5" customHeight="1">
      <c r="A42" s="81" t="s"/>
      <c r="B42" s="81" t="s"/>
      <c r="C42" s="142" t="s"/>
      <c r="E42" s="142" t="s"/>
      <c r="G42" s="142" t="s"/>
      <c r="I42" s="142" t="s"/>
      <c r="K42" s="142" t="s"/>
      <c r="M42" s="142" t="s"/>
      <c r="O42" s="142" t="s"/>
      <c r="P42" s="37" t="s"/>
      <c r="Q42" s="142" t="s"/>
      <c r="R42" s="37" t="s"/>
    </row>
    <row r="43" spans="1:18" ht="13.5" customHeight="1">
      <c r="A43" s="81" t="s"/>
      <c r="B43" s="81" t="s"/>
      <c r="C43" s="142" t="s"/>
      <c r="E43" s="142" t="s"/>
      <c r="G43" s="142" t="s"/>
      <c r="I43" s="142" t="s"/>
      <c r="K43" s="142" t="s"/>
      <c r="M43" s="142" t="s"/>
      <c r="O43" s="142" t="s"/>
      <c r="P43" s="37" t="s"/>
      <c r="Q43" s="142" t="s"/>
      <c r="R43" s="37" t="s"/>
    </row>
    <row r="44" spans="1:18" ht="13.5" customHeight="1">
      <c r="A44" s="81" t="s"/>
      <c r="B44" s="81" t="s"/>
      <c r="C44" s="142" t="s"/>
      <c r="E44" s="142" t="s"/>
      <c r="G44" s="142" t="s"/>
      <c r="I44" s="142" t="s"/>
      <c r="K44" s="142" t="s"/>
      <c r="M44" s="142" t="s"/>
      <c r="O44" s="142" t="s"/>
      <c r="P44" s="37" t="s"/>
      <c r="Q44" s="142" t="s"/>
      <c r="R44" s="37" t="s"/>
    </row>
    <row r="45" spans="1:18" ht="13.5" customHeight="1">
      <c r="A45" s="81" t="s"/>
      <c r="B45" s="81" t="s"/>
      <c r="C45" s="142" t="s"/>
      <c r="E45" s="142" t="s"/>
      <c r="G45" s="142" t="s"/>
      <c r="I45" s="142" t="s"/>
      <c r="K45" s="142" t="s"/>
      <c r="M45" s="142" t="s"/>
      <c r="O45" s="142" t="s"/>
      <c r="P45" s="37" t="s"/>
      <c r="Q45" s="142" t="s"/>
      <c r="R45" s="37" t="s"/>
    </row>
    <row r="46" spans="1:18" ht="13.5" customHeight="1">
      <c r="A46" s="81" t="s"/>
      <c r="B46" s="81" t="s"/>
      <c r="C46" s="142" t="s"/>
      <c r="E46" s="142" t="s"/>
      <c r="G46" s="142" t="s"/>
      <c r="I46" s="142" t="s"/>
      <c r="K46" s="142" t="s"/>
      <c r="M46" s="142" t="s"/>
      <c r="O46" s="142" t="s"/>
      <c r="P46" s="37" t="s"/>
      <c r="Q46" s="142" t="s"/>
      <c r="R46" s="37" t="s"/>
    </row>
    <row r="47" spans="1:18" ht="13.5" customHeight="1">
      <c r="A47" s="81" t="s"/>
      <c r="B47" s="81" t="s"/>
      <c r="C47" s="142" t="s"/>
      <c r="E47" s="142" t="s"/>
      <c r="G47" s="142" t="s"/>
      <c r="I47" s="142" t="s"/>
      <c r="K47" s="142" t="s"/>
      <c r="M47" s="142" t="s"/>
      <c r="O47" s="142" t="s"/>
      <c r="P47" s="37" t="s"/>
      <c r="Q47" s="142" t="s"/>
      <c r="R47" s="37" t="s"/>
    </row>
    <row r="48" spans="1:18" ht="13.5" customHeight="1">
      <c r="A48" s="81" t="s"/>
      <c r="B48" s="81" t="s"/>
      <c r="C48" s="142" t="s"/>
      <c r="E48" s="142" t="s"/>
      <c r="G48" s="142" t="s"/>
      <c r="I48" s="142" t="s"/>
      <c r="K48" s="142" t="s"/>
      <c r="M48" s="142" t="s"/>
      <c r="O48" s="142" t="s"/>
      <c r="P48" s="37" t="s"/>
      <c r="Q48" s="142" t="s"/>
      <c r="R48" s="37" t="s"/>
    </row>
    <row r="49" spans="1:18" ht="13.5" customHeight="1">
      <c r="A49" s="81" t="s"/>
      <c r="B49" s="81" t="s"/>
      <c r="C49" s="142" t="s"/>
      <c r="E49" s="142" t="s"/>
      <c r="G49" s="142" t="s"/>
      <c r="I49" s="142" t="s"/>
      <c r="K49" s="142" t="s"/>
      <c r="M49" s="142" t="s"/>
      <c r="O49" s="142" t="s"/>
      <c r="P49" s="37" t="s"/>
      <c r="Q49" s="142" t="s"/>
      <c r="R49" s="37" t="s"/>
    </row>
    <row r="50" spans="1:18" ht="13.5" customHeight="1">
      <c r="A50" s="81" t="s"/>
      <c r="B50" s="81" t="s"/>
      <c r="C50" s="142" t="s"/>
      <c r="E50" s="142" t="s"/>
      <c r="G50" s="142" t="s"/>
      <c r="I50" s="142" t="s"/>
      <c r="K50" s="142" t="s"/>
      <c r="M50" s="142" t="s"/>
      <c r="O50" s="142" t="s"/>
      <c r="P50" s="37" t="s"/>
      <c r="Q50" s="142" t="s"/>
      <c r="R50" s="37" t="s"/>
    </row>
    <row r="51" spans="1:18" ht="13.5" customHeight="1">
      <c r="A51" s="81" t="s"/>
      <c r="B51" s="81" t="s"/>
      <c r="C51" s="142" t="s"/>
      <c r="E51" s="142" t="s"/>
      <c r="G51" s="142" t="s"/>
      <c r="I51" s="142" t="s"/>
      <c r="K51" s="142" t="s"/>
      <c r="M51" s="142" t="s"/>
      <c r="O51" s="142" t="s"/>
      <c r="P51" s="37" t="s"/>
      <c r="Q51" s="142" t="s"/>
      <c r="R51" s="37" t="s"/>
    </row>
    <row r="52" spans="1:18" ht="13.5" customHeight="1">
      <c r="A52" s="81" t="s"/>
      <c r="B52" s="81" t="s"/>
      <c r="C52" s="142" t="s"/>
      <c r="E52" s="142" t="s"/>
      <c r="G52" s="142" t="s"/>
      <c r="I52" s="142" t="s"/>
      <c r="K52" s="142" t="s"/>
      <c r="M52" s="142" t="s"/>
      <c r="O52" s="142" t="s"/>
      <c r="P52" s="37" t="s"/>
      <c r="Q52" s="142" t="s"/>
      <c r="R52" s="37" t="s"/>
    </row>
    <row r="53" spans="1:18" ht="13.5" customHeight="1">
      <c r="A53" s="81" t="s"/>
      <c r="B53" s="81" t="s"/>
      <c r="C53" s="142" t="s"/>
      <c r="E53" s="142" t="s"/>
      <c r="G53" s="142" t="s"/>
      <c r="I53" s="142" t="s"/>
      <c r="K53" s="142" t="s"/>
      <c r="M53" s="142" t="s"/>
      <c r="O53" s="142" t="s"/>
      <c r="P53" s="37" t="s"/>
      <c r="Q53" s="142" t="s"/>
      <c r="R53" s="37" t="s"/>
    </row>
    <row r="54" spans="1:18" ht="13.5" customHeight="1">
      <c r="A54" s="81" t="s"/>
      <c r="B54" s="81" t="s"/>
      <c r="C54" s="142" t="s"/>
      <c r="E54" s="142" t="s"/>
      <c r="G54" s="142" t="s"/>
      <c r="I54" s="142" t="s"/>
      <c r="K54" s="142" t="s"/>
      <c r="M54" s="142" t="s"/>
      <c r="O54" s="142" t="s"/>
      <c r="P54" s="37" t="s"/>
      <c r="Q54" s="142" t="s"/>
      <c r="R54" s="37" t="s"/>
    </row>
    <row r="55" spans="1:18" ht="13.5" customHeight="1">
      <c r="A55" s="81" t="s"/>
      <c r="B55" s="81" t="s"/>
      <c r="C55" s="142" t="s"/>
      <c r="E55" s="142" t="s"/>
      <c r="G55" s="142" t="s"/>
      <c r="I55" s="142" t="s"/>
      <c r="K55" s="142" t="s"/>
      <c r="M55" s="142" t="s"/>
      <c r="O55" s="142" t="s"/>
      <c r="P55" s="37" t="s"/>
      <c r="Q55" s="142" t="s"/>
      <c r="R55" s="37" t="s"/>
    </row>
    <row r="56" spans="1:18" ht="13.5" customHeight="1">
      <c r="A56" s="81" t="s"/>
      <c r="B56" s="81" t="s"/>
      <c r="C56" s="142" t="s"/>
      <c r="E56" s="142" t="s"/>
      <c r="G56" s="142" t="s"/>
      <c r="I56" s="142" t="s"/>
      <c r="K56" s="142" t="s"/>
      <c r="M56" s="142" t="s"/>
      <c r="O56" s="142" t="s"/>
      <c r="P56" s="37" t="s"/>
      <c r="Q56" s="142" t="s"/>
      <c r="R56" s="37" t="s"/>
    </row>
    <row r="57" spans="1:18" ht="13.5" customHeight="1">
      <c r="A57" s="81" t="s"/>
      <c r="B57" s="81" t="s"/>
      <c r="C57" s="142" t="s"/>
      <c r="E57" s="142" t="s"/>
      <c r="G57" s="142" t="s"/>
      <c r="I57" s="142" t="s"/>
      <c r="K57" s="142" t="s"/>
      <c r="M57" s="142" t="s"/>
      <c r="O57" s="142" t="s"/>
      <c r="P57" s="37" t="s"/>
      <c r="Q57" s="142" t="s"/>
      <c r="R57" s="37" t="s"/>
    </row>
    <row r="58" spans="1:18" ht="13.5" customHeight="1">
      <c r="A58" s="81" t="s"/>
      <c r="B58" s="81" t="s"/>
      <c r="C58" s="142" t="s"/>
      <c r="E58" s="142" t="s"/>
      <c r="G58" s="142" t="s"/>
      <c r="I58" s="142" t="s"/>
      <c r="K58" s="142" t="s"/>
      <c r="M58" s="142" t="s"/>
      <c r="O58" s="142" t="s"/>
      <c r="P58" s="37" t="s"/>
      <c r="Q58" s="142" t="s"/>
      <c r="R58" s="37" t="s"/>
    </row>
    <row r="59" spans="1:18" ht="13.5" customHeight="1">
      <c r="A59" s="81" t="s"/>
      <c r="B59" s="81" t="s"/>
      <c r="C59" s="142" t="s"/>
      <c r="E59" s="142" t="s"/>
      <c r="G59" s="142" t="s"/>
      <c r="I59" s="142" t="s"/>
      <c r="K59" s="142" t="s"/>
      <c r="M59" s="142" t="s"/>
      <c r="O59" s="142" t="s"/>
      <c r="P59" s="37" t="s"/>
      <c r="Q59" s="142" t="s"/>
      <c r="R59" s="37" t="s"/>
    </row>
    <row r="60" spans="1:18" ht="13.5" customHeight="1">
      <c r="A60" s="81" t="s"/>
      <c r="B60" s="81" t="s"/>
      <c r="C60" s="142" t="s"/>
      <c r="E60" s="142" t="s"/>
      <c r="G60" s="142" t="s"/>
      <c r="I60" s="142" t="s"/>
      <c r="K60" s="142" t="s"/>
      <c r="M60" s="142" t="s"/>
      <c r="O60" s="142" t="s"/>
      <c r="P60" s="37" t="s"/>
      <c r="Q60" s="142" t="s"/>
      <c r="R60" s="37" t="s"/>
    </row>
    <row r="61" spans="1:18" ht="13.5" customHeight="1">
      <c r="A61" s="81" t="s"/>
      <c r="B61" s="81" t="s"/>
      <c r="C61" s="142" t="s"/>
      <c r="E61" s="142" t="s"/>
      <c r="G61" s="142" t="s"/>
      <c r="I61" s="142" t="s"/>
      <c r="K61" s="142" t="s"/>
      <c r="M61" s="142" t="s"/>
      <c r="O61" s="142" t="s"/>
      <c r="P61" s="37" t="s"/>
      <c r="Q61" s="142" t="s"/>
      <c r="R61" s="37" t="s"/>
    </row>
    <row r="62" spans="1:18" ht="13.5" customHeight="1">
      <c r="A62" s="81" t="s"/>
      <c r="B62" s="81" t="s"/>
      <c r="C62" s="142" t="s"/>
      <c r="E62" s="142" t="s"/>
      <c r="G62" s="142" t="s"/>
      <c r="I62" s="142" t="s"/>
      <c r="K62" s="142" t="s"/>
      <c r="M62" s="142" t="s"/>
      <c r="O62" s="142" t="s"/>
      <c r="P62" s="37" t="s"/>
      <c r="Q62" s="142" t="s"/>
      <c r="R62" s="37" t="s"/>
    </row>
    <row r="63" spans="1:18" ht="13.5" customHeight="1">
      <c r="A63" s="81" t="s"/>
      <c r="B63" s="81" t="s"/>
      <c r="C63" s="142" t="s"/>
      <c r="E63" s="142" t="s"/>
      <c r="G63" s="142" t="s"/>
      <c r="I63" s="142" t="s"/>
      <c r="K63" s="142" t="s"/>
      <c r="M63" s="142" t="s"/>
      <c r="O63" s="142" t="s"/>
      <c r="P63" s="37" t="s"/>
      <c r="Q63" s="142" t="s"/>
      <c r="R63" s="37" t="s"/>
    </row>
    <row r="64" spans="1:18" ht="13.5" customHeight="1">
      <c r="A64" s="81" t="s"/>
      <c r="B64" s="81" t="s"/>
      <c r="C64" s="142" t="s"/>
      <c r="E64" s="142" t="s"/>
      <c r="G64" s="142" t="s"/>
      <c r="I64" s="142" t="s"/>
      <c r="K64" s="142" t="s"/>
      <c r="M64" s="142" t="s"/>
      <c r="O64" s="142" t="s"/>
      <c r="P64" s="37" t="s"/>
      <c r="Q64" s="142" t="s"/>
      <c r="R64" s="37" t="s"/>
    </row>
    <row r="65" spans="1:18" ht="13.5" customHeight="1">
      <c r="A65" s="81" t="s"/>
      <c r="B65" s="81" t="s"/>
      <c r="C65" s="142" t="s"/>
      <c r="E65" s="142" t="s"/>
      <c r="G65" s="142" t="s"/>
      <c r="I65" s="142" t="s"/>
      <c r="K65" s="142" t="s"/>
      <c r="M65" s="142" t="s"/>
      <c r="O65" s="142" t="s"/>
      <c r="P65" s="37" t="s"/>
      <c r="Q65" s="142" t="s"/>
      <c r="R65" s="37" t="s"/>
    </row>
    <row r="66" spans="1:18" ht="13.5" customHeight="1">
      <c r="A66" s="81" t="s"/>
      <c r="B66" s="81" t="s"/>
      <c r="C66" s="142" t="s"/>
      <c r="E66" s="142" t="s"/>
      <c r="G66" s="142" t="s"/>
      <c r="I66" s="142" t="s"/>
      <c r="K66" s="142" t="s"/>
      <c r="M66" s="142" t="s"/>
      <c r="O66" s="142" t="s"/>
      <c r="P66" s="37" t="s"/>
      <c r="Q66" s="142" t="s"/>
      <c r="R66" s="37" t="s"/>
    </row>
    <row r="67" spans="1:18" ht="13.5" customHeight="1">
      <c r="A67" s="81" t="s"/>
      <c r="B67" s="81" t="s"/>
      <c r="C67" s="142" t="s"/>
      <c r="E67" s="142" t="s"/>
      <c r="G67" s="142" t="s"/>
      <c r="I67" s="142" t="s"/>
      <c r="K67" s="142" t="s"/>
      <c r="M67" s="142" t="s"/>
      <c r="O67" s="142" t="s"/>
      <c r="P67" s="37" t="s"/>
      <c r="Q67" s="142" t="s"/>
      <c r="R67" s="37" t="s"/>
    </row>
    <row r="68" spans="1:18" ht="13.5" customHeight="1">
      <c r="A68" s="81" t="s"/>
      <c r="B68" s="81" t="s"/>
      <c r="C68" s="142" t="s"/>
      <c r="E68" s="142" t="s"/>
      <c r="G68" s="142" t="s"/>
      <c r="I68" s="142" t="s"/>
      <c r="K68" s="142" t="s"/>
      <c r="M68" s="142" t="s"/>
      <c r="O68" s="142" t="s"/>
      <c r="P68" s="37" t="s"/>
      <c r="Q68" s="142" t="s"/>
      <c r="R68" s="37" t="s"/>
    </row>
    <row r="69" spans="1:18" ht="13.5" customHeight="1">
      <c r="A69" s="81" t="s"/>
      <c r="B69" s="81" t="s"/>
      <c r="C69" s="142" t="s"/>
      <c r="E69" s="142" t="s"/>
      <c r="G69" s="142" t="s"/>
      <c r="I69" s="142" t="s"/>
      <c r="K69" s="142" t="s"/>
      <c r="M69" s="142" t="s"/>
      <c r="O69" s="142" t="s"/>
      <c r="P69" s="37" t="s"/>
      <c r="Q69" s="142" t="s"/>
      <c r="R69" s="37" t="s"/>
    </row>
    <row r="70" spans="1:18" ht="13.5" customHeight="1">
      <c r="A70" s="81" t="s"/>
      <c r="B70" s="81" t="s"/>
      <c r="C70" s="142" t="s"/>
      <c r="E70" s="142" t="s"/>
      <c r="G70" s="142" t="s"/>
      <c r="I70" s="142" t="s"/>
      <c r="K70" s="142" t="s"/>
      <c r="M70" s="142" t="s"/>
      <c r="O70" s="142" t="s"/>
      <c r="P70" s="37" t="s"/>
      <c r="Q70" s="142" t="s"/>
      <c r="R70" s="37" t="s"/>
    </row>
    <row r="71" spans="1:18" ht="13.5" customHeight="1">
      <c r="A71" s="81" t="s"/>
      <c r="B71" s="81" t="s"/>
      <c r="C71" s="142" t="s"/>
      <c r="E71" s="142" t="s"/>
      <c r="G71" s="142" t="s"/>
      <c r="I71" s="142" t="s"/>
      <c r="K71" s="142" t="s"/>
      <c r="M71" s="142" t="s"/>
      <c r="O71" s="142" t="s"/>
      <c r="P71" s="37" t="s"/>
      <c r="Q71" s="142" t="s"/>
      <c r="R71" s="37" t="s"/>
    </row>
    <row r="72" spans="1:18" ht="13.5" customHeight="1">
      <c r="A72" s="81" t="s"/>
      <c r="B72" s="81" t="s"/>
      <c r="C72" s="142" t="s"/>
      <c r="E72" s="142" t="s"/>
      <c r="G72" s="142" t="s"/>
      <c r="I72" s="142" t="s"/>
      <c r="K72" s="142" t="s"/>
      <c r="M72" s="142" t="s"/>
      <c r="O72" s="142" t="s"/>
      <c r="P72" s="37" t="s"/>
      <c r="Q72" s="142" t="s"/>
      <c r="R72" s="37" t="s"/>
    </row>
    <row r="73" spans="1:18" ht="13.5" customHeight="1">
      <c r="A73" s="81" t="s"/>
      <c r="B73" s="81" t="s"/>
      <c r="C73" s="142" t="s"/>
      <c r="E73" s="142" t="s"/>
      <c r="G73" s="142" t="s"/>
      <c r="I73" s="142" t="s"/>
      <c r="K73" s="142" t="s"/>
      <c r="M73" s="142" t="s"/>
      <c r="O73" s="142" t="s"/>
      <c r="P73" s="37" t="s"/>
      <c r="Q73" s="142" t="s"/>
      <c r="R73" s="37" t="s"/>
    </row>
    <row r="74" spans="1:18" ht="13.5" customHeight="1">
      <c r="A74" s="81" t="s"/>
      <c r="B74" s="81" t="s"/>
      <c r="C74" s="142" t="s"/>
      <c r="E74" s="142" t="s"/>
      <c r="G74" s="142" t="s"/>
      <c r="I74" s="142" t="s"/>
      <c r="K74" s="142" t="s"/>
      <c r="M74" s="142" t="s"/>
      <c r="O74" s="142" t="s"/>
      <c r="P74" s="37" t="s"/>
      <c r="Q74" s="142" t="s"/>
      <c r="R74" s="37" t="s"/>
    </row>
    <row r="75" spans="1:18" ht="13.5" customHeight="1">
      <c r="A75" s="81" t="s"/>
      <c r="B75" s="81" t="s"/>
      <c r="C75" s="142" t="s"/>
      <c r="E75" s="142" t="s"/>
      <c r="G75" s="142" t="s"/>
      <c r="I75" s="142" t="s"/>
      <c r="K75" s="142" t="s"/>
      <c r="M75" s="142" t="s"/>
      <c r="O75" s="142" t="s"/>
      <c r="P75" s="37" t="s"/>
      <c r="Q75" s="142" t="s"/>
      <c r="R75" s="37" t="s"/>
    </row>
    <row r="76" spans="1:18" ht="13.5" customHeight="1">
      <c r="A76" s="81" t="s"/>
      <c r="B76" s="81" t="s"/>
      <c r="C76" s="142" t="s"/>
      <c r="E76" s="142" t="s"/>
      <c r="G76" s="142" t="s"/>
      <c r="I76" s="142" t="s"/>
      <c r="K76" s="142" t="s"/>
      <c r="M76" s="142" t="s"/>
      <c r="O76" s="142" t="s"/>
      <c r="P76" s="37" t="s"/>
      <c r="Q76" s="142" t="s"/>
      <c r="R76" s="37" t="s"/>
    </row>
    <row r="77" spans="1:18" ht="13.5" customHeight="1">
      <c r="A77" s="81" t="s"/>
      <c r="B77" s="81" t="s"/>
      <c r="C77" s="142" t="s"/>
      <c r="E77" s="142" t="s"/>
      <c r="G77" s="142" t="s"/>
      <c r="I77" s="142" t="s"/>
      <c r="K77" s="142" t="s"/>
      <c r="M77" s="142" t="s"/>
      <c r="O77" s="142" t="s"/>
      <c r="P77" s="37" t="s"/>
      <c r="Q77" s="142" t="s"/>
      <c r="R77" s="37" t="s"/>
    </row>
    <row r="78" spans="1:18" ht="13.5" customHeight="1">
      <c r="A78" s="81" t="s"/>
      <c r="B78" s="81" t="s"/>
      <c r="C78" s="142" t="s"/>
      <c r="E78" s="142" t="s"/>
      <c r="G78" s="142" t="s"/>
      <c r="I78" s="142" t="s"/>
      <c r="K78" s="142" t="s"/>
      <c r="M78" s="142" t="s"/>
      <c r="O78" s="142" t="s"/>
      <c r="P78" s="37" t="s"/>
      <c r="Q78" s="142" t="s"/>
      <c r="R78" s="37" t="s"/>
    </row>
    <row r="79" spans="1:18" ht="13.5" customHeight="1">
      <c r="A79" s="81" t="s"/>
      <c r="B79" s="81" t="s"/>
      <c r="C79" s="142" t="s"/>
      <c r="E79" s="142" t="s"/>
      <c r="G79" s="142" t="s"/>
      <c r="I79" s="142" t="s"/>
      <c r="K79" s="142" t="s"/>
      <c r="M79" s="142" t="s"/>
      <c r="O79" s="142" t="s"/>
      <c r="P79" s="37" t="s"/>
      <c r="Q79" s="142" t="s"/>
      <c r="R79" s="37" t="s"/>
    </row>
    <row r="80" spans="1:18" ht="13.5" customHeight="1">
      <c r="A80" s="81" t="s"/>
      <c r="B80" s="81" t="s"/>
      <c r="C80" s="142" t="s"/>
      <c r="E80" s="142" t="s"/>
      <c r="G80" s="142" t="s"/>
      <c r="I80" s="142" t="s"/>
      <c r="K80" s="142" t="s"/>
      <c r="M80" s="142" t="s"/>
      <c r="O80" s="142" t="s"/>
      <c r="P80" s="37" t="s"/>
      <c r="Q80" s="142" t="s"/>
      <c r="R80" s="37" t="s"/>
    </row>
    <row r="81" spans="1:18" ht="13.5" customHeight="1">
      <c r="A81" s="81" t="s"/>
      <c r="B81" s="81" t="s"/>
      <c r="C81" s="142" t="s"/>
      <c r="E81" s="142" t="s"/>
      <c r="G81" s="142" t="s"/>
      <c r="I81" s="142" t="s"/>
      <c r="K81" s="142" t="s"/>
      <c r="M81" s="142" t="s"/>
      <c r="O81" s="142" t="s"/>
      <c r="P81" s="37" t="s"/>
      <c r="Q81" s="142" t="s"/>
      <c r="R81" s="37" t="s"/>
    </row>
    <row r="82" spans="1:18" ht="13.5" customHeight="1">
      <c r="A82" s="81" t="s"/>
      <c r="B82" s="81" t="s"/>
      <c r="C82" s="142" t="s"/>
      <c r="E82" s="142" t="s"/>
      <c r="G82" s="142" t="s"/>
      <c r="I82" s="142" t="s"/>
      <c r="K82" s="142" t="s"/>
      <c r="M82" s="142" t="s"/>
      <c r="O82" s="142" t="s"/>
      <c r="P82" s="37" t="s"/>
      <c r="Q82" s="142" t="s"/>
      <c r="R82" s="37" t="s"/>
    </row>
    <row r="83" spans="1:18" ht="13.5" customHeight="1">
      <c r="A83" s="81" t="s"/>
      <c r="B83" s="81" t="s"/>
      <c r="C83" s="142" t="s"/>
      <c r="E83" s="142" t="s"/>
      <c r="G83" s="142" t="s"/>
      <c r="I83" s="142" t="s"/>
      <c r="K83" s="142" t="s"/>
      <c r="M83" s="142" t="s"/>
      <c r="O83" s="142" t="s"/>
      <c r="P83" s="37" t="s"/>
      <c r="Q83" s="142" t="s"/>
      <c r="R83" s="37" t="s"/>
    </row>
    <row r="84" spans="1:18" ht="13.5" customHeight="1">
      <c r="A84" s="81" t="s"/>
      <c r="B84" s="81" t="s"/>
      <c r="C84" s="142" t="s"/>
      <c r="E84" s="142" t="s"/>
      <c r="G84" s="142" t="s"/>
      <c r="I84" s="142" t="s"/>
      <c r="K84" s="142" t="s"/>
      <c r="M84" s="142" t="s"/>
      <c r="O84" s="142" t="s"/>
      <c r="P84" s="37" t="s"/>
      <c r="Q84" s="142" t="s"/>
      <c r="R84" s="37" t="s"/>
    </row>
    <row r="85" spans="1:18" ht="13.5" customHeight="1">
      <c r="A85" s="81" t="s"/>
      <c r="B85" s="81" t="s"/>
      <c r="C85" s="142" t="s"/>
      <c r="E85" s="142" t="s"/>
      <c r="G85" s="142" t="s"/>
      <c r="I85" s="142" t="s"/>
      <c r="K85" s="142" t="s"/>
      <c r="M85" s="142" t="s"/>
      <c r="O85" s="142" t="s"/>
      <c r="P85" s="37" t="s"/>
      <c r="Q85" s="142" t="s"/>
      <c r="R85" s="37" t="s"/>
    </row>
    <row r="86" spans="1:18" ht="13.5" customHeight="1">
      <c r="A86" s="81" t="s"/>
      <c r="B86" s="81" t="s"/>
      <c r="C86" s="142" t="s"/>
      <c r="E86" s="142" t="s"/>
      <c r="G86" s="142" t="s"/>
      <c r="I86" s="142" t="s"/>
      <c r="K86" s="142" t="s"/>
      <c r="M86" s="142" t="s"/>
      <c r="O86" s="142" t="s"/>
      <c r="P86" s="37" t="s"/>
      <c r="Q86" s="142" t="s"/>
      <c r="R86" s="37" t="s"/>
    </row>
    <row r="87" spans="1:18" ht="13.5" customHeight="1">
      <c r="A87" s="81" t="s"/>
      <c r="B87" s="81" t="s"/>
      <c r="C87" s="142" t="s"/>
      <c r="E87" s="142" t="s"/>
      <c r="G87" s="142" t="s"/>
      <c r="I87" s="142" t="s"/>
      <c r="K87" s="142" t="s"/>
      <c r="M87" s="142" t="s"/>
      <c r="O87" s="142" t="s"/>
      <c r="P87" s="37" t="s"/>
      <c r="Q87" s="142" t="s"/>
      <c r="R87" s="37" t="s"/>
    </row>
    <row r="88" spans="1:18" ht="13.5" customHeight="1">
      <c r="A88" s="81" t="s"/>
      <c r="B88" s="81" t="s"/>
      <c r="C88" s="142" t="s"/>
      <c r="E88" s="142" t="s"/>
      <c r="G88" s="142" t="s"/>
      <c r="I88" s="142" t="s"/>
      <c r="K88" s="142" t="s"/>
      <c r="M88" s="142" t="s"/>
      <c r="O88" s="142" t="s"/>
      <c r="P88" s="37" t="s"/>
      <c r="Q88" s="142" t="s"/>
      <c r="R88" s="37" t="s"/>
    </row>
    <row r="89" spans="1:18" ht="13.5" customHeight="1">
      <c r="A89" s="81" t="s"/>
      <c r="B89" s="81" t="s"/>
      <c r="C89" s="142" t="s"/>
      <c r="E89" s="142" t="s"/>
      <c r="G89" s="142" t="s"/>
      <c r="I89" s="142" t="s"/>
      <c r="K89" s="142" t="s"/>
      <c r="M89" s="142" t="s"/>
      <c r="O89" s="142" t="s"/>
      <c r="P89" s="37" t="s"/>
      <c r="Q89" s="142" t="s"/>
      <c r="R89" s="37" t="s"/>
    </row>
    <row r="90" spans="1:18" ht="13.5" customHeight="1">
      <c r="A90" s="81" t="s"/>
      <c r="B90" s="81" t="s"/>
      <c r="C90" s="142" t="s"/>
      <c r="E90" s="142" t="s"/>
      <c r="G90" s="142" t="s"/>
      <c r="I90" s="142" t="s"/>
      <c r="K90" s="142" t="s"/>
      <c r="M90" s="142" t="s"/>
      <c r="O90" s="142" t="s"/>
      <c r="P90" s="37" t="s"/>
      <c r="Q90" s="142" t="s"/>
      <c r="R90" s="37" t="s"/>
    </row>
    <row r="91" spans="1:18" ht="13.5" customHeight="1">
      <c r="A91" s="81" t="s"/>
      <c r="B91" s="81" t="s"/>
      <c r="C91" s="142" t="s"/>
      <c r="E91" s="142" t="s"/>
      <c r="G91" s="142" t="s"/>
      <c r="I91" s="142" t="s"/>
      <c r="K91" s="142" t="s"/>
      <c r="M91" s="142" t="s"/>
      <c r="O91" s="142" t="s"/>
      <c r="P91" s="37" t="s"/>
      <c r="Q91" s="142" t="s"/>
      <c r="R91" s="37" t="s"/>
    </row>
    <row r="92" spans="1:18" ht="13.5" customHeight="1">
      <c r="A92" s="81" t="s"/>
      <c r="B92" s="81" t="s"/>
      <c r="C92" s="142" t="s"/>
      <c r="E92" s="142" t="s"/>
      <c r="G92" s="142" t="s"/>
      <c r="I92" s="142" t="s"/>
      <c r="K92" s="142" t="s"/>
      <c r="M92" s="142" t="s"/>
      <c r="O92" s="142" t="s"/>
      <c r="P92" s="37" t="s"/>
      <c r="Q92" s="142" t="s"/>
      <c r="R92" s="37" t="s"/>
    </row>
    <row r="93" spans="1:18" ht="13.5" customHeight="1">
      <c r="A93" s="81" t="s"/>
      <c r="B93" s="81" t="s"/>
      <c r="C93" s="142" t="s"/>
      <c r="E93" s="142" t="s"/>
      <c r="G93" s="142" t="s"/>
      <c r="I93" s="142" t="s"/>
      <c r="K93" s="142" t="s"/>
      <c r="M93" s="142" t="s"/>
      <c r="O93" s="142" t="s"/>
      <c r="P93" s="37" t="s"/>
      <c r="Q93" s="142" t="s"/>
      <c r="R93" s="37" t="s"/>
    </row>
    <row r="94" spans="1:18" ht="13.5" customHeight="1">
      <c r="A94" s="81" t="s"/>
      <c r="B94" s="81" t="s"/>
      <c r="C94" s="142" t="s"/>
      <c r="E94" s="142" t="s"/>
      <c r="G94" s="142" t="s"/>
      <c r="I94" s="142" t="s"/>
      <c r="K94" s="142" t="s"/>
      <c r="M94" s="142" t="s"/>
      <c r="O94" s="142" t="s"/>
      <c r="P94" s="37" t="s"/>
      <c r="Q94" s="142" t="s"/>
      <c r="R94" s="37" t="s"/>
    </row>
    <row r="95" spans="1:18" ht="13.5" customHeight="1">
      <c r="A95" s="81" t="s"/>
      <c r="B95" s="81" t="s"/>
      <c r="C95" s="142" t="s"/>
      <c r="E95" s="142" t="s"/>
      <c r="G95" s="142" t="s"/>
      <c r="I95" s="142" t="s"/>
      <c r="K95" s="142" t="s"/>
      <c r="M95" s="142" t="s"/>
      <c r="O95" s="142" t="s"/>
      <c r="P95" s="37" t="s"/>
      <c r="Q95" s="142" t="s"/>
      <c r="R95" s="37" t="s"/>
    </row>
    <row r="96" spans="1:18" ht="13.5" customHeight="1">
      <c r="A96" s="81" t="s"/>
      <c r="B96" s="81" t="s"/>
      <c r="C96" s="142" t="s"/>
      <c r="E96" s="142" t="s"/>
      <c r="G96" s="142" t="s"/>
      <c r="I96" s="142" t="s"/>
      <c r="K96" s="142" t="s"/>
      <c r="M96" s="142" t="s"/>
      <c r="O96" s="142" t="s"/>
      <c r="P96" s="37" t="s"/>
      <c r="Q96" s="142" t="s"/>
      <c r="R96" s="37" t="s"/>
    </row>
    <row r="97" spans="1:18" ht="13.5" customHeight="1">
      <c r="A97" s="81" t="s"/>
      <c r="B97" s="81" t="s"/>
      <c r="C97" s="142" t="s"/>
      <c r="E97" s="142" t="s"/>
      <c r="G97" s="142" t="s"/>
      <c r="I97" s="142" t="s"/>
      <c r="K97" s="142" t="s"/>
      <c r="M97" s="142" t="s"/>
      <c r="O97" s="142" t="s"/>
      <c r="P97" s="37" t="s"/>
      <c r="Q97" s="142" t="s"/>
      <c r="R97" s="37" t="s"/>
    </row>
    <row r="98" spans="1:18" ht="13.5" customHeight="1">
      <c r="A98" s="81" t="s"/>
      <c r="B98" s="81" t="s"/>
      <c r="C98" s="142" t="s"/>
      <c r="E98" s="142" t="s"/>
      <c r="G98" s="142" t="s"/>
      <c r="I98" s="142" t="s"/>
      <c r="K98" s="142" t="s"/>
      <c r="M98" s="142" t="s"/>
      <c r="O98" s="142" t="s"/>
      <c r="P98" s="37" t="s"/>
      <c r="Q98" s="142" t="s"/>
      <c r="R98" s="37" t="s"/>
    </row>
    <row r="99" spans="1:18" ht="13.5" customHeight="1">
      <c r="A99" s="81" t="s"/>
      <c r="B99" s="81" t="s"/>
      <c r="C99" s="142" t="s"/>
      <c r="E99" s="142" t="s"/>
      <c r="G99" s="142" t="s"/>
      <c r="I99" s="142" t="s"/>
      <c r="K99" s="142" t="s"/>
      <c r="M99" s="142" t="s"/>
      <c r="O99" s="142" t="s"/>
      <c r="P99" s="37" t="s"/>
      <c r="Q99" s="142" t="s"/>
      <c r="R99" s="37" t="s"/>
    </row>
    <row r="100" spans="1:18" ht="13.5" customHeight="1">
      <c r="A100" s="81" t="s"/>
      <c r="B100" s="81" t="s"/>
      <c r="C100" s="142" t="s"/>
      <c r="E100" s="142" t="s"/>
      <c r="G100" s="142" t="s"/>
      <c r="I100" s="142" t="s"/>
      <c r="K100" s="142" t="s"/>
      <c r="M100" s="142" t="s"/>
      <c r="O100" s="142" t="s"/>
      <c r="P100" s="37" t="s"/>
      <c r="Q100" s="142" t="s"/>
      <c r="R100" s="37" t="s"/>
    </row>
    <row r="101" spans="1:18" ht="13.5" customHeight="1">
      <c r="A101" s="81" t="s"/>
      <c r="B101" s="81" t="s"/>
      <c r="C101" s="142" t="s"/>
      <c r="E101" s="142" t="s"/>
      <c r="G101" s="142" t="s"/>
      <c r="I101" s="142" t="s"/>
      <c r="K101" s="142" t="s"/>
      <c r="M101" s="142" t="s"/>
      <c r="O101" s="142" t="s"/>
      <c r="P101" s="37" t="s"/>
      <c r="Q101" s="142" t="s"/>
      <c r="R101" s="37" t="s"/>
    </row>
    <row r="102" spans="1:18" ht="13.5" customHeight="1">
      <c r="A102" s="81" t="s"/>
      <c r="B102" s="81" t="s"/>
      <c r="C102" s="142" t="s"/>
      <c r="E102" s="142" t="s"/>
      <c r="G102" s="142" t="s"/>
      <c r="I102" s="142" t="s"/>
      <c r="K102" s="142" t="s"/>
      <c r="M102" s="142" t="s"/>
      <c r="O102" s="142" t="s"/>
      <c r="P102" s="37" t="s"/>
      <c r="Q102" s="142" t="s"/>
      <c r="R102" s="37" t="s"/>
    </row>
    <row r="103" spans="1:18" ht="13.5" customHeight="1">
      <c r="A103" s="81" t="s"/>
      <c r="B103" s="81" t="s"/>
      <c r="C103" s="142" t="s"/>
      <c r="E103" s="142" t="s"/>
      <c r="G103" s="142" t="s"/>
      <c r="I103" s="142" t="s"/>
      <c r="K103" s="142" t="s"/>
      <c r="M103" s="142" t="s"/>
      <c r="O103" s="142" t="s"/>
      <c r="P103" s="37" t="s"/>
      <c r="Q103" s="142" t="s"/>
      <c r="R103" s="37" t="s"/>
    </row>
    <row r="104" spans="1:18" ht="13.5" customHeight="1">
      <c r="A104" s="81" t="s"/>
      <c r="B104" s="81" t="s"/>
      <c r="C104" s="142" t="s"/>
      <c r="E104" s="142" t="s"/>
      <c r="G104" s="142" t="s"/>
      <c r="I104" s="142" t="s"/>
      <c r="K104" s="142" t="s"/>
      <c r="M104" s="142" t="s"/>
      <c r="O104" s="142" t="s"/>
      <c r="P104" s="37" t="s"/>
      <c r="Q104" s="142" t="s"/>
      <c r="R104" s="37" t="s"/>
    </row>
    <row r="105" spans="1:18" ht="13.5" customHeight="1">
      <c r="A105" s="81" t="s"/>
      <c r="B105" s="81" t="s"/>
      <c r="C105" s="142" t="s"/>
      <c r="E105" s="142" t="s"/>
      <c r="G105" s="142" t="s"/>
      <c r="I105" s="142" t="s"/>
      <c r="K105" s="142" t="s"/>
      <c r="M105" s="142" t="s"/>
      <c r="O105" s="142" t="s"/>
      <c r="P105" s="37" t="s"/>
      <c r="Q105" s="142" t="s"/>
      <c r="R105" s="37" t="s"/>
    </row>
    <row r="106" spans="1:18" ht="13.5" customHeight="1">
      <c r="A106" s="81" t="s"/>
      <c r="B106" s="81" t="s"/>
      <c r="C106" s="142" t="s"/>
      <c r="E106" s="142" t="s"/>
      <c r="G106" s="142" t="s"/>
      <c r="I106" s="142" t="s"/>
      <c r="K106" s="142" t="s"/>
      <c r="M106" s="142" t="s"/>
      <c r="O106" s="142" t="s"/>
      <c r="P106" s="37" t="s"/>
      <c r="Q106" s="142" t="s"/>
      <c r="R106" s="37" t="s"/>
    </row>
    <row r="107" spans="1:18" ht="13.5" customHeight="1">
      <c r="A107" s="81" t="s"/>
      <c r="B107" s="81" t="s"/>
      <c r="C107" s="142" t="s"/>
      <c r="E107" s="142" t="s"/>
      <c r="G107" s="142" t="s"/>
      <c r="I107" s="142" t="s"/>
      <c r="K107" s="142" t="s"/>
      <c r="M107" s="142" t="s"/>
      <c r="O107" s="142" t="s"/>
      <c r="P107" s="37" t="s"/>
      <c r="Q107" s="142" t="s"/>
      <c r="R107" s="37" t="s"/>
    </row>
    <row r="108" spans="1:18" ht="13.5" customHeight="1">
      <c r="A108" s="81" t="s"/>
      <c r="B108" s="81" t="s"/>
      <c r="C108" s="142" t="s"/>
      <c r="E108" s="142" t="s"/>
      <c r="G108" s="142" t="s"/>
      <c r="I108" s="142" t="s"/>
      <c r="K108" s="142" t="s"/>
      <c r="M108" s="142" t="s"/>
      <c r="O108" s="142" t="s"/>
      <c r="P108" s="37" t="s"/>
      <c r="Q108" s="142" t="s"/>
      <c r="R108" s="37" t="s"/>
    </row>
    <row r="109" spans="1:18" ht="13.5" customHeight="1">
      <c r="A109" s="81" t="s"/>
      <c r="B109" s="81" t="s"/>
      <c r="C109" s="142" t="s"/>
      <c r="E109" s="142" t="s"/>
      <c r="G109" s="142" t="s"/>
      <c r="I109" s="142" t="s"/>
      <c r="K109" s="142" t="s"/>
      <c r="M109" s="142" t="s"/>
      <c r="O109" s="142" t="s"/>
      <c r="P109" s="37" t="s"/>
      <c r="Q109" s="142" t="s"/>
      <c r="R109" s="37" t="s"/>
    </row>
    <row r="110" spans="1:18" ht="13.5" customHeight="1">
      <c r="A110" s="81" t="s"/>
      <c r="B110" s="81" t="s"/>
      <c r="C110" s="142" t="s"/>
      <c r="E110" s="142" t="s"/>
      <c r="G110" s="142" t="s"/>
      <c r="I110" s="142" t="s"/>
      <c r="K110" s="142" t="s"/>
      <c r="M110" s="142" t="s"/>
      <c r="O110" s="142" t="s"/>
      <c r="P110" s="37" t="s"/>
      <c r="Q110" s="142" t="s"/>
      <c r="R110" s="37" t="s"/>
    </row>
    <row r="111" spans="1:18" ht="13.5" customHeight="1">
      <c r="A111" s="81" t="s"/>
      <c r="B111" s="81" t="s"/>
      <c r="C111" s="142" t="s"/>
      <c r="E111" s="142" t="s"/>
      <c r="G111" s="142" t="s"/>
      <c r="I111" s="142" t="s"/>
      <c r="K111" s="142" t="s"/>
      <c r="M111" s="142" t="s"/>
      <c r="O111" s="142" t="s"/>
      <c r="P111" s="37" t="s"/>
      <c r="Q111" s="142" t="s"/>
      <c r="R111" s="37" t="s"/>
    </row>
    <row r="112" spans="1:18" ht="13.5" customHeight="1">
      <c r="A112" s="81" t="s"/>
      <c r="B112" s="81" t="s"/>
      <c r="C112" s="142" t="s"/>
      <c r="E112" s="142" t="s"/>
      <c r="G112" s="142" t="s"/>
      <c r="I112" s="142" t="s"/>
      <c r="K112" s="142" t="s"/>
      <c r="M112" s="142" t="s"/>
      <c r="O112" s="142" t="s"/>
      <c r="P112" s="37" t="s"/>
      <c r="Q112" s="142" t="s"/>
      <c r="R112" s="37" t="s"/>
    </row>
    <row r="113" spans="1:18" ht="13.5" customHeight="1">
      <c r="A113" s="81" t="s"/>
      <c r="B113" s="81" t="s"/>
      <c r="C113" s="142" t="s"/>
      <c r="E113" s="142" t="s"/>
      <c r="G113" s="142" t="s"/>
      <c r="I113" s="142" t="s"/>
      <c r="K113" s="142" t="s"/>
      <c r="M113" s="142" t="s"/>
      <c r="O113" s="142" t="s"/>
      <c r="P113" s="37" t="s"/>
      <c r="Q113" s="142" t="s"/>
      <c r="R113" s="37" t="s"/>
    </row>
    <row r="114" spans="1:18" ht="13.5" customHeight="1">
      <c r="A114" s="81" t="s"/>
      <c r="B114" s="81" t="s"/>
      <c r="C114" s="142" t="s"/>
      <c r="E114" s="142" t="s"/>
      <c r="G114" s="142" t="s"/>
      <c r="I114" s="142" t="s"/>
      <c r="K114" s="142" t="s"/>
      <c r="M114" s="142" t="s"/>
      <c r="O114" s="142" t="s"/>
      <c r="P114" s="37" t="s"/>
      <c r="Q114" s="142" t="s"/>
      <c r="R114" s="37" t="s"/>
    </row>
    <row r="115" spans="1:18" ht="13.5" customHeight="1">
      <c r="A115" s="81" t="s"/>
      <c r="B115" s="81" t="s"/>
      <c r="C115" s="142" t="s"/>
      <c r="E115" s="142" t="s"/>
      <c r="G115" s="142" t="s"/>
      <c r="I115" s="142" t="s"/>
      <c r="K115" s="142" t="s"/>
      <c r="M115" s="142" t="s"/>
      <c r="O115" s="142" t="s"/>
      <c r="P115" s="37" t="s"/>
      <c r="Q115" s="142" t="s"/>
      <c r="R115" s="37" t="s"/>
    </row>
    <row r="116" spans="1:18" ht="13.5" customHeight="1">
      <c r="A116" s="81" t="s"/>
      <c r="B116" s="81" t="s"/>
      <c r="C116" s="142" t="s"/>
      <c r="E116" s="142" t="s"/>
      <c r="G116" s="142" t="s"/>
      <c r="I116" s="142" t="s"/>
      <c r="K116" s="142" t="s"/>
      <c r="M116" s="142" t="s"/>
      <c r="O116" s="142" t="s"/>
      <c r="P116" s="37" t="s"/>
      <c r="Q116" s="142" t="s"/>
      <c r="R116" s="37" t="s"/>
    </row>
    <row r="117" spans="1:18" ht="13.5" customHeight="1">
      <c r="A117" s="81" t="s"/>
      <c r="B117" s="81" t="s"/>
      <c r="C117" s="142" t="s"/>
      <c r="E117" s="142" t="s"/>
      <c r="G117" s="142" t="s"/>
      <c r="I117" s="142" t="s"/>
      <c r="K117" s="142" t="s"/>
      <c r="M117" s="142" t="s"/>
      <c r="O117" s="142" t="s"/>
      <c r="P117" s="37" t="s"/>
      <c r="Q117" s="142" t="s"/>
      <c r="R117" s="37" t="s"/>
    </row>
    <row r="118" spans="1:18" ht="13.5" customHeight="1">
      <c r="A118" s="81" t="s"/>
      <c r="B118" s="81" t="s"/>
      <c r="C118" s="142" t="s"/>
      <c r="E118" s="142" t="s"/>
      <c r="G118" s="142" t="s"/>
      <c r="I118" s="142" t="s"/>
      <c r="K118" s="142" t="s"/>
      <c r="M118" s="142" t="s"/>
      <c r="O118" s="142" t="s"/>
      <c r="P118" s="37" t="s"/>
      <c r="Q118" s="142" t="s"/>
      <c r="R118" s="37" t="s"/>
    </row>
    <row r="119" spans="1:18" ht="13.5" customHeight="1">
      <c r="A119" s="81" t="s"/>
      <c r="B119" s="81" t="s"/>
      <c r="C119" s="142" t="s"/>
      <c r="E119" s="142" t="s"/>
      <c r="G119" s="142" t="s"/>
      <c r="I119" s="142" t="s"/>
      <c r="K119" s="142" t="s"/>
      <c r="M119" s="142" t="s"/>
      <c r="O119" s="142" t="s"/>
      <c r="P119" s="37" t="s"/>
      <c r="Q119" s="142" t="s"/>
      <c r="R119" s="37" t="s"/>
    </row>
    <row r="120" spans="1:18" ht="13.5" customHeight="1">
      <c r="A120" s="81" t="s"/>
      <c r="B120" s="81" t="s"/>
      <c r="C120" s="142" t="s"/>
      <c r="E120" s="142" t="s"/>
      <c r="G120" s="142" t="s"/>
      <c r="I120" s="142" t="s"/>
      <c r="K120" s="142" t="s"/>
      <c r="M120" s="142" t="s"/>
      <c r="O120" s="142" t="s"/>
      <c r="P120" s="37" t="s"/>
      <c r="Q120" s="142" t="s"/>
      <c r="R120" s="37" t="s"/>
    </row>
    <row r="121" spans="1:18" ht="13.5" customHeight="1">
      <c r="A121" s="81" t="s"/>
      <c r="B121" s="81" t="s"/>
      <c r="C121" s="142" t="s"/>
      <c r="E121" s="142" t="s"/>
      <c r="G121" s="142" t="s"/>
      <c r="I121" s="142" t="s"/>
      <c r="K121" s="142" t="s"/>
      <c r="M121" s="142" t="s"/>
      <c r="O121" s="142" t="s"/>
      <c r="P121" s="37" t="s"/>
      <c r="Q121" s="142" t="s"/>
      <c r="R121" s="37" t="s"/>
    </row>
    <row r="122" spans="1:18" ht="13.5" customHeight="1">
      <c r="A122" s="81" t="s"/>
      <c r="B122" s="81" t="s"/>
      <c r="C122" s="142" t="s"/>
      <c r="E122" s="142" t="s"/>
      <c r="G122" s="142" t="s"/>
      <c r="I122" s="142" t="s"/>
      <c r="K122" s="142" t="s"/>
      <c r="M122" s="142" t="s"/>
      <c r="O122" s="142" t="s"/>
      <c r="P122" s="37" t="s"/>
      <c r="Q122" s="142" t="s"/>
      <c r="R122" s="37" t="s"/>
    </row>
    <row r="123" spans="1:18" ht="13.5" customHeight="1">
      <c r="A123" s="81" t="s"/>
      <c r="B123" s="81" t="s"/>
      <c r="C123" s="142" t="s"/>
      <c r="E123" s="142" t="s"/>
      <c r="G123" s="142" t="s"/>
      <c r="I123" s="142" t="s"/>
      <c r="K123" s="142" t="s"/>
      <c r="M123" s="142" t="s"/>
      <c r="O123" s="142" t="s"/>
      <c r="P123" s="37" t="s"/>
      <c r="Q123" s="142" t="s"/>
      <c r="R123" s="37" t="s"/>
    </row>
    <row r="124" spans="1:18" ht="13.5" customHeight="1">
      <c r="A124" s="81" t="s"/>
      <c r="B124" s="81" t="s"/>
      <c r="C124" s="142" t="s"/>
      <c r="E124" s="142" t="s"/>
      <c r="G124" s="142" t="s"/>
      <c r="I124" s="142" t="s"/>
      <c r="K124" s="142" t="s"/>
      <c r="M124" s="142" t="s"/>
      <c r="O124" s="142" t="s"/>
      <c r="P124" s="37" t="s"/>
      <c r="Q124" s="142" t="s"/>
      <c r="R124" s="37" t="s"/>
    </row>
    <row r="125" spans="1:18" ht="13.5" customHeight="1">
      <c r="A125" s="81" t="s"/>
      <c r="B125" s="81" t="s"/>
      <c r="C125" s="142" t="s"/>
      <c r="E125" s="142" t="s"/>
      <c r="G125" s="142" t="s"/>
      <c r="I125" s="142" t="s"/>
      <c r="K125" s="142" t="s"/>
      <c r="M125" s="142" t="s"/>
      <c r="O125" s="142" t="s"/>
      <c r="P125" s="37" t="s"/>
      <c r="Q125" s="142" t="s"/>
      <c r="R125" s="37" t="s"/>
    </row>
    <row r="126" spans="1:18" ht="13.5" customHeight="1">
      <c r="A126" s="81" t="s"/>
      <c r="B126" s="81" t="s"/>
      <c r="C126" s="142" t="s"/>
      <c r="E126" s="142" t="s"/>
      <c r="G126" s="142" t="s"/>
      <c r="I126" s="142" t="s"/>
      <c r="K126" s="142" t="s"/>
      <c r="M126" s="142" t="s"/>
      <c r="O126" s="142" t="s"/>
      <c r="P126" s="37" t="s"/>
      <c r="Q126" s="142" t="s"/>
      <c r="R126" s="37" t="s"/>
    </row>
    <row r="127" spans="1:18" ht="13.5" customHeight="1">
      <c r="A127" s="81" t="s"/>
      <c r="B127" s="81" t="s"/>
      <c r="C127" s="142" t="s"/>
      <c r="E127" s="142" t="s"/>
      <c r="G127" s="142" t="s"/>
      <c r="I127" s="142" t="s"/>
      <c r="K127" s="142" t="s"/>
      <c r="M127" s="142" t="s"/>
      <c r="O127" s="142" t="s"/>
      <c r="P127" s="37" t="s"/>
      <c r="Q127" s="142" t="s"/>
      <c r="R127" s="37" t="s"/>
    </row>
    <row r="128" spans="1:18" ht="13.5" customHeight="1">
      <c r="A128" s="81" t="s"/>
      <c r="B128" s="81" t="s"/>
      <c r="C128" s="142" t="s"/>
      <c r="E128" s="142" t="s"/>
      <c r="G128" s="142" t="s"/>
      <c r="I128" s="142" t="s"/>
      <c r="K128" s="142" t="s"/>
      <c r="M128" s="142" t="s"/>
      <c r="O128" s="142" t="s"/>
      <c r="P128" s="37" t="s"/>
      <c r="Q128" s="142" t="s"/>
      <c r="R128" s="37" t="s"/>
    </row>
    <row r="129" spans="1:18" ht="13.5" customHeight="1">
      <c r="A129" s="81" t="s"/>
      <c r="B129" s="81" t="s"/>
      <c r="C129" s="142" t="s"/>
      <c r="E129" s="142" t="s"/>
      <c r="G129" s="142" t="s"/>
      <c r="I129" s="142" t="s"/>
      <c r="K129" s="142" t="s"/>
      <c r="M129" s="142" t="s"/>
      <c r="O129" s="142" t="s"/>
      <c r="P129" s="37" t="s"/>
      <c r="Q129" s="142" t="s"/>
      <c r="R129" s="37" t="s"/>
    </row>
    <row r="130" spans="1:18" ht="13.5" customHeight="1">
      <c r="A130" s="81" t="s"/>
      <c r="B130" s="81" t="s"/>
      <c r="C130" s="142" t="s"/>
      <c r="E130" s="142" t="s"/>
      <c r="G130" s="142" t="s"/>
      <c r="I130" s="142" t="s"/>
      <c r="K130" s="142" t="s"/>
      <c r="M130" s="142" t="s"/>
      <c r="O130" s="142" t="s"/>
      <c r="P130" s="37" t="s"/>
      <c r="Q130" s="142" t="s"/>
      <c r="R130" s="37" t="s"/>
    </row>
    <row r="131" spans="1:18" ht="13.5" customHeight="1">
      <c r="A131" s="81" t="s"/>
      <c r="B131" s="81" t="s"/>
      <c r="C131" s="142" t="s"/>
      <c r="E131" s="142" t="s"/>
      <c r="G131" s="142" t="s"/>
      <c r="I131" s="142" t="s"/>
      <c r="K131" s="142" t="s"/>
      <c r="M131" s="142" t="s"/>
      <c r="O131" s="142" t="s"/>
      <c r="P131" s="37" t="s"/>
      <c r="Q131" s="142" t="s"/>
      <c r="R131" s="37" t="s"/>
    </row>
  </sheetData>
  <mergeCells count="9">
    <mergeCell ref="A1:A2"/>
    <mergeCell ref="B1:B2"/>
    <mergeCell ref="C1:H1"/>
    <mergeCell ref="I1:N1"/>
    <mergeCell ref="O1:T1"/>
    <mergeCell ref="U1:W1"/>
    <mergeCell ref="X1:Z1"/>
    <mergeCell ref="AA1:AC1"/>
    <mergeCell ref="A11:B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>
  <sheetPr/>
  <dimension ref="T11"/>
  <sheetViews>
    <sheetView showGridLines="1" workbookViewId="0">
      <pane xSplit="2" topLeftCell="C1" activePane="bottomRight" state="frozen"/>
    </sheetView>
  </sheetViews>
  <sheetFormatPr defaultColWidth="9.025" defaultRowHeight="13.5"/>
  <cols>
    <col min="1" max="1" width="8.71094" customWidth="1"/>
    <col min="2" max="2" width="9.025" style="147" customWidth="1"/>
    <col min="3" max="3" width="12.85" style="149" customWidth="1"/>
    <col min="4" max="4" width="11.975" style="155" customWidth="1"/>
    <col min="5" max="5" width="13.1167" style="149" customWidth="1"/>
    <col min="6" max="6" width="11.5583" style="149" customWidth="1"/>
    <col min="7" max="7" width="10.35" style="149" customWidth="1"/>
    <col min="8" max="8" width="11" style="149" customWidth="1"/>
    <col min="9" max="9" width="9.5" style="149" customWidth="1"/>
    <col min="10" max="10" width="13.1167" style="149" customWidth="1"/>
    <col min="11" max="11" width="10.1" style="155" customWidth="1"/>
    <col min="12" max="12" width="10.85" style="149" customWidth="1"/>
    <col min="13" max="13" width="11.1" style="149" customWidth="1"/>
    <col min="14" max="14" width="11.85" style="155" customWidth="1"/>
    <col min="15" max="15" width="10.75" style="149" customWidth="1"/>
    <col min="16" max="17" width="11.7109" customWidth="1"/>
    <col min="18" max="18" width="10.7109" customWidth="1"/>
    <col min="19" max="20" width="13.7109" customWidth="1"/>
  </cols>
  <sheetData>
    <row r="1" spans="1:20" ht="38.25" customHeight="1">
      <c r="A1" s="39" t="s"/>
      <c r="B1" s="91" t="s">
        <v>1</v>
      </c>
      <c r="C1" s="41" t="s">
        <v>34</v>
      </c>
      <c r="D1" s="9" t="s"/>
      <c r="E1" s="42" t="s"/>
      <c r="F1" s="42" t="s"/>
      <c r="G1" s="42" t="s"/>
      <c r="H1" s="42" t="s"/>
      <c r="I1" s="41" t="s">
        <v>35</v>
      </c>
      <c r="J1" s="42" t="s"/>
      <c r="K1" s="9" t="s"/>
      <c r="L1" s="41" t="s">
        <v>36</v>
      </c>
      <c r="M1" s="42" t="s"/>
      <c r="N1" s="9" t="s"/>
      <c r="O1" s="42" t="s"/>
      <c r="P1" s="44" t="s"/>
      <c r="Q1" s="44" t="s"/>
      <c r="R1" s="92" t="s">
        <v>37</v>
      </c>
      <c r="S1" s="44" t="s"/>
      <c r="T1" s="44" t="s"/>
    </row>
    <row r="2" spans="1:20" ht="33" customHeight="1">
      <c r="A2" s="44" t="s"/>
      <c r="B2" s="42" t="s"/>
      <c r="C2" s="46" t="s">
        <v>4</v>
      </c>
      <c r="D2" s="47" t="s">
        <v>5</v>
      </c>
      <c r="E2" s="46" t="s">
        <v>6</v>
      </c>
      <c r="F2" s="46" t="s">
        <v>7</v>
      </c>
      <c r="G2" s="46" t="s">
        <v>8</v>
      </c>
      <c r="H2" s="46" t="s">
        <v>9</v>
      </c>
      <c r="I2" s="46" t="s">
        <v>4</v>
      </c>
      <c r="J2" s="46" t="s">
        <v>6</v>
      </c>
      <c r="K2" s="46" t="s">
        <v>8</v>
      </c>
      <c r="L2" s="46" t="s">
        <v>4</v>
      </c>
      <c r="M2" s="46" t="s">
        <v>5</v>
      </c>
      <c r="N2" s="46" t="s">
        <v>6</v>
      </c>
      <c r="O2" s="46" t="s">
        <v>7</v>
      </c>
      <c r="P2" s="93" t="s">
        <v>8</v>
      </c>
      <c r="Q2" s="93" t="s">
        <v>9</v>
      </c>
      <c r="R2" s="93" t="s">
        <v>38</v>
      </c>
      <c r="S2" s="93" t="s">
        <v>11</v>
      </c>
      <c r="T2" s="93" t="s">
        <v>12</v>
      </c>
    </row>
    <row r="3" spans="1:20" ht="22.5" customHeight="1">
      <c r="A3" s="13" t="s">
        <v>14</v>
      </c>
      <c r="B3" s="94">
        <v>46296</v>
      </c>
      <c r="C3" s="30">
        <v>248.652</v>
      </c>
      <c r="D3" s="47" t="s">
        <v>22</v>
      </c>
      <c r="E3" s="53">
        <v>258.9644</v>
      </c>
      <c r="F3" s="28">
        <f>=C3/E3-1</f>
        <v>-0.0398216897766643</v>
      </c>
      <c r="G3" s="53">
        <v>243.22</v>
      </c>
      <c r="H3" s="28">
        <f>=C3/G3-1</f>
        <v>0.022333689663679</v>
      </c>
      <c r="I3" s="95">
        <v>2.4</v>
      </c>
      <c r="J3" s="95">
        <v>2.4</v>
      </c>
      <c r="K3" s="96">
        <v>2.4</v>
      </c>
      <c r="L3" s="97">
        <f>=C3*I3</f>
        <v>596.7648</v>
      </c>
      <c r="M3" s="98" t="s">
        <v>22</v>
      </c>
      <c r="N3" s="99">
        <f>=E3*J3</f>
        <v>621.51456</v>
      </c>
      <c r="O3" s="28">
        <f>=L3/N3-1</f>
        <v>-0.0398216897766643</v>
      </c>
      <c r="P3" s="100">
        <f>=G3*K3</f>
        <v>583.728</v>
      </c>
      <c r="Q3" s="15">
        <f>=L3/P3-1</f>
        <v>0.022333689663679</v>
      </c>
      <c r="R3" s="100">
        <f>=SUM($L$3:L3)</f>
        <v>596.7648</v>
      </c>
      <c r="S3" s="15">
        <f>=R3/SUM($N$3:N3)-1</f>
        <v>-0.0398216897766643</v>
      </c>
      <c r="T3" s="15">
        <f>=R3/SUM($P$3:P3)-1</f>
        <v>0.022333689663679</v>
      </c>
    </row>
    <row r="4" spans="1:20" ht="22.5" customHeight="1">
      <c r="A4" s="13" t="s">
        <v>15</v>
      </c>
      <c r="B4" s="94">
        <v>46297</v>
      </c>
      <c r="C4" s="30">
        <v>195.2875</v>
      </c>
      <c r="D4" s="18">
        <f>=(C4-C3)/C3</f>
        <v>-0.214615205186365</v>
      </c>
      <c r="E4" s="53">
        <v>209.2533</v>
      </c>
      <c r="F4" s="28">
        <f>=C4/E4-1</f>
        <v>-0.0667411218843382</v>
      </c>
      <c r="G4" s="53">
        <v>204.33</v>
      </c>
      <c r="H4" s="28">
        <f>=C4/G4-1</f>
        <v>-0.0442543924044439</v>
      </c>
      <c r="I4" s="95">
        <v>2.4</v>
      </c>
      <c r="J4" s="95">
        <v>2.4</v>
      </c>
      <c r="K4" s="96">
        <v>2.4</v>
      </c>
      <c r="L4" s="97">
        <f>=C4*I4</f>
        <v>468.69</v>
      </c>
      <c r="M4" s="98">
        <f>=L4/L3-1</f>
        <v>-0.214615205186365</v>
      </c>
      <c r="N4" s="99">
        <f>=E4*J4</f>
        <v>502.20792</v>
      </c>
      <c r="O4" s="28">
        <f>=L4/N4-1</f>
        <v>-0.0667411218843382</v>
      </c>
      <c r="P4" s="100">
        <f>=G4*K4</f>
        <v>490.392</v>
      </c>
      <c r="Q4" s="15">
        <f>=L4/P4-1</f>
        <v>-0.044254392404444</v>
      </c>
      <c r="R4" s="100">
        <f>=SUM($L$3:L4)</f>
        <v>1065.4548</v>
      </c>
      <c r="S4" s="15">
        <f>=R4/SUM($N$3:N4)-1</f>
        <v>-0.0518523755082304</v>
      </c>
      <c r="T4" s="15">
        <f>=R4/SUM($P$3:P4)-1</f>
        <v>-0.00806725505530104</v>
      </c>
    </row>
    <row r="5" spans="1:20" ht="22.5" customHeight="1">
      <c r="A5" s="13" t="s">
        <v>16</v>
      </c>
      <c r="B5" s="94">
        <v>46298</v>
      </c>
      <c r="C5" s="30" t="s"/>
      <c r="D5" s="18">
        <f>=(C5-C4)/C4</f>
        <v>-1</v>
      </c>
      <c r="E5" s="53">
        <v>215.4409</v>
      </c>
      <c r="F5" s="28">
        <f>=C5/E5-1</f>
        <v>-1</v>
      </c>
      <c r="G5" s="53">
        <v>204.72</v>
      </c>
      <c r="H5" s="28">
        <f>=C5/G5-1</f>
        <v>-1</v>
      </c>
      <c r="I5" s="95">
        <v>2.4</v>
      </c>
      <c r="J5" s="95">
        <v>2.4</v>
      </c>
      <c r="K5" s="96">
        <v>2.4</v>
      </c>
      <c r="L5" s="97">
        <f>=C5*I5</f>
        <v>0</v>
      </c>
      <c r="M5" s="98">
        <f>=L5/L4-1</f>
        <v>-1</v>
      </c>
      <c r="N5" s="99">
        <f>=E5*J5</f>
        <v>517.05816</v>
      </c>
      <c r="O5" s="28">
        <f>=L5/N5-1</f>
        <v>-1</v>
      </c>
      <c r="P5" s="100">
        <f>=G5*K5</f>
        <v>491.328</v>
      </c>
      <c r="Q5" s="15">
        <f>=L5/P5-1</f>
        <v>-1</v>
      </c>
      <c r="R5" s="100">
        <f>=SUM($L$3:L5)</f>
        <v>1065.4548</v>
      </c>
      <c r="S5" s="15">
        <f>=R5/SUM($N$3:N5)-1</f>
        <v>-0.350641533654371</v>
      </c>
      <c r="T5" s="15">
        <f>=R5/SUM($P$3:P5)-1</f>
        <v>-0.319393042758367</v>
      </c>
    </row>
    <row r="6" spans="1:20" ht="22.5" customHeight="1">
      <c r="A6" s="13" t="s">
        <v>17</v>
      </c>
      <c r="B6" s="94">
        <v>46299</v>
      </c>
      <c r="C6" s="30" t="s"/>
      <c r="D6" s="18" t="e">
        <f>=(C6-C5)/C5</f>
        <v>#DIV/0!</v>
      </c>
      <c r="E6" s="53">
        <v>208.4028</v>
      </c>
      <c r="F6" s="28">
        <f>=C6/E6-1</f>
        <v>-1</v>
      </c>
      <c r="G6" s="53">
        <v>201.02</v>
      </c>
      <c r="H6" s="28">
        <f>=C6/G6-1</f>
        <v>-1</v>
      </c>
      <c r="I6" s="95">
        <v>2.4</v>
      </c>
      <c r="J6" s="95">
        <v>2.4</v>
      </c>
      <c r="K6" s="96">
        <v>2.4</v>
      </c>
      <c r="L6" s="97">
        <f>=C6*I6</f>
        <v>0</v>
      </c>
      <c r="M6" s="98" t="e">
        <f>=L6/L5-1</f>
        <v>#DIV/0!</v>
      </c>
      <c r="N6" s="99">
        <f>=E6*J6</f>
        <v>500.16672</v>
      </c>
      <c r="O6" s="28">
        <f>=L6/N6-1</f>
        <v>-1</v>
      </c>
      <c r="P6" s="100">
        <f>=G6*K6</f>
        <v>482.448</v>
      </c>
      <c r="Q6" s="15">
        <f>=L6/P6-1</f>
        <v>-1</v>
      </c>
      <c r="R6" s="100">
        <f>=SUM($L$3:L6)</f>
        <v>1065.4548</v>
      </c>
      <c r="S6" s="15">
        <f>=R6/SUM($N$3:N6)-1</f>
        <v>-0.502344233255693</v>
      </c>
      <c r="T6" s="15">
        <f>=R6/SUM($P$3:P6)-1</f>
        <v>-0.479731978577037</v>
      </c>
    </row>
    <row r="7" spans="1:20" ht="22.5" customHeight="1">
      <c r="A7" s="13" t="s">
        <v>18</v>
      </c>
      <c r="B7" s="94">
        <v>46300</v>
      </c>
      <c r="C7" s="30" t="s"/>
      <c r="D7" s="18" t="e">
        <f>=(C7-C6)/C6</f>
        <v>#DIV/0!</v>
      </c>
      <c r="E7" s="53">
        <v>204.7369</v>
      </c>
      <c r="F7" s="28">
        <f>=C7/E7-1</f>
        <v>-1</v>
      </c>
      <c r="G7" s="53">
        <v>189.62</v>
      </c>
      <c r="H7" s="28">
        <f>=C7/G7-1</f>
        <v>-1</v>
      </c>
      <c r="I7" s="95">
        <v>2.4</v>
      </c>
      <c r="J7" s="95">
        <v>2.4</v>
      </c>
      <c r="K7" s="96">
        <v>2.4</v>
      </c>
      <c r="L7" s="97">
        <f>=C7*I7</f>
        <v>0</v>
      </c>
      <c r="M7" s="98" t="e">
        <f>=L7/L6-1</f>
        <v>#DIV/0!</v>
      </c>
      <c r="N7" s="99">
        <f>=E7*J7</f>
        <v>491.36856</v>
      </c>
      <c r="O7" s="28">
        <f>=L7/N7-1</f>
        <v>-1</v>
      </c>
      <c r="P7" s="100">
        <f>=G7*K7</f>
        <v>455.088</v>
      </c>
      <c r="Q7" s="15">
        <f>=L7/P7-1</f>
        <v>-1</v>
      </c>
      <c r="R7" s="100">
        <f>=SUM($L$3:L7)</f>
        <v>1065.4548</v>
      </c>
      <c r="S7" s="15">
        <f>=R7/SUM($N$3:N7)-1</f>
        <v>-0.595240528728026</v>
      </c>
      <c r="T7" s="15">
        <f>=R7/SUM($P$3:P7)-1</f>
        <v>-0.574326164290303</v>
      </c>
    </row>
    <row r="8" spans="1:20" ht="22.5" customHeight="1">
      <c r="A8" s="13" t="s">
        <v>19</v>
      </c>
      <c r="B8" s="94">
        <v>46301</v>
      </c>
      <c r="C8" s="30" t="s"/>
      <c r="D8" s="18" t="e">
        <f>=(C8-C7)/C7</f>
        <v>#DIV/0!</v>
      </c>
      <c r="E8" s="53">
        <v>202.0461</v>
      </c>
      <c r="F8" s="28">
        <f>=C8/E8-1</f>
        <v>-1</v>
      </c>
      <c r="G8" s="53">
        <v>174.1</v>
      </c>
      <c r="H8" s="28">
        <f>=C8/G8-1</f>
        <v>-1</v>
      </c>
      <c r="I8" s="95">
        <v>2.4</v>
      </c>
      <c r="J8" s="95">
        <v>2.4</v>
      </c>
      <c r="K8" s="96">
        <v>2.4</v>
      </c>
      <c r="L8" s="97">
        <f>=C8*I8</f>
        <v>0</v>
      </c>
      <c r="M8" s="98" t="e">
        <f>=L8/L7-1</f>
        <v>#DIV/0!</v>
      </c>
      <c r="N8" s="99">
        <f>=E8*J8</f>
        <v>484.91064</v>
      </c>
      <c r="O8" s="28">
        <f>=L8/N8-1</f>
        <v>-1</v>
      </c>
      <c r="P8" s="100">
        <f>=G8*K8</f>
        <v>417.84</v>
      </c>
      <c r="Q8" s="15">
        <f>=L8/P8-1</f>
        <v>-1</v>
      </c>
      <c r="R8" s="100">
        <f>=SUM($L$3:L8)</f>
        <v>1065.4548</v>
      </c>
      <c r="S8" s="15">
        <f>=R8/SUM($N$3:N8)-1</f>
        <v>-0.658204246790455</v>
      </c>
      <c r="T8" s="15">
        <f>=R8/SUM($P$3:P8)-1</f>
        <v>-0.63522115676946</v>
      </c>
    </row>
    <row r="9" spans="1:20" ht="22.5" customHeight="1">
      <c r="A9" s="13" t="s">
        <v>20</v>
      </c>
      <c r="B9" s="94">
        <v>46302</v>
      </c>
      <c r="C9" s="30" t="s"/>
      <c r="D9" s="18" t="e">
        <f>=(C9-C8)/C8</f>
        <v>#DIV/0!</v>
      </c>
      <c r="E9" s="53">
        <v>195.7706</v>
      </c>
      <c r="F9" s="28">
        <f>=C9/E9-1</f>
        <v>-1</v>
      </c>
      <c r="G9" s="53">
        <v>155.89</v>
      </c>
      <c r="H9" s="28">
        <f>=C9/G9-1</f>
        <v>-1</v>
      </c>
      <c r="I9" s="95">
        <v>2.4</v>
      </c>
      <c r="J9" s="95">
        <v>2.4</v>
      </c>
      <c r="K9" s="96">
        <v>2.4</v>
      </c>
      <c r="L9" s="97">
        <f>=C9*I9</f>
        <v>0</v>
      </c>
      <c r="M9" s="98" t="e">
        <f>=L9/L8-1</f>
        <v>#DIV/0!</v>
      </c>
      <c r="N9" s="99">
        <f>=E9*J9</f>
        <v>469.84944</v>
      </c>
      <c r="O9" s="28">
        <f>=L9/N9-1</f>
        <v>-1</v>
      </c>
      <c r="P9" s="100">
        <f>=G9*K9</f>
        <v>374.136</v>
      </c>
      <c r="Q9" s="15">
        <f>=L9/P9-1</f>
        <v>-1</v>
      </c>
      <c r="R9" s="100">
        <f>=SUM($L$3:L9)</f>
        <v>1065.4548</v>
      </c>
      <c r="S9" s="15">
        <f>=R9/SUM($N$3:N9)-1</f>
        <v>-0.702974010029339</v>
      </c>
      <c r="T9" s="15">
        <f>=R9/SUM($P$3:P9)-1</f>
        <v>-0.676641051788186</v>
      </c>
    </row>
    <row r="10" spans="1:20" ht="22.5" customHeight="1">
      <c r="A10" s="13" t="s">
        <v>21</v>
      </c>
      <c r="B10" s="94">
        <v>46303</v>
      </c>
      <c r="C10" s="101" t="s">
        <v>22</v>
      </c>
      <c r="D10" s="18" t="s">
        <v>22</v>
      </c>
      <c r="E10" s="53">
        <v>159.8933</v>
      </c>
      <c r="F10" s="28" t="s">
        <v>22</v>
      </c>
      <c r="G10" s="53" t="s">
        <v>22</v>
      </c>
      <c r="H10" s="28" t="s">
        <v>22</v>
      </c>
      <c r="I10" s="95" t="s">
        <v>22</v>
      </c>
      <c r="J10" s="95">
        <v>2.4</v>
      </c>
      <c r="K10" s="96" t="s">
        <v>22</v>
      </c>
      <c r="L10" s="97" t="s">
        <v>22</v>
      </c>
      <c r="M10" s="98" t="s">
        <v>22</v>
      </c>
      <c r="N10" s="99">
        <f>=E10*J10</f>
        <v>383.74392</v>
      </c>
      <c r="O10" s="28" t="s">
        <v>22</v>
      </c>
      <c r="P10" s="100" t="s">
        <v>22</v>
      </c>
      <c r="Q10" s="15" t="s">
        <v>22</v>
      </c>
      <c r="R10" s="31" t="s"/>
      <c r="S10" s="31" t="s"/>
      <c r="T10" s="31" t="s"/>
    </row>
    <row r="11" spans="1:20" ht="22.5" customHeight="1">
      <c r="A11" s="55" t="s">
        <v>23</v>
      </c>
      <c r="B11" s="42" t="s"/>
      <c r="C11" s="102">
        <f>=SUM(C3:C9)/7</f>
        <v>63.4199285714286</v>
      </c>
      <c r="D11" s="47" t="s">
        <v>22</v>
      </c>
      <c r="E11" s="102">
        <f>=SUM(E3:E10)/8</f>
        <v>206.8135375</v>
      </c>
      <c r="F11" s="28">
        <f>=C11/E11-1</f>
        <v>-0.693347305316372</v>
      </c>
      <c r="G11" s="102">
        <f>=SUM(G3:G9)/7</f>
        <v>196.128571428571</v>
      </c>
      <c r="H11" s="28">
        <f>=C11/G11-1</f>
        <v>-0.676641051788186</v>
      </c>
      <c r="I11" s="53" t="s">
        <v>22</v>
      </c>
      <c r="J11" s="53" t="s">
        <v>22</v>
      </c>
      <c r="K11" s="47" t="s">
        <v>22</v>
      </c>
      <c r="L11" s="103">
        <f>=SUM(L3:L9)/7</f>
        <v>152.207828571429</v>
      </c>
      <c r="M11" s="104" t="s">
        <v>22</v>
      </c>
      <c r="N11" s="99">
        <f>=SUM(N3:N10)/8</f>
        <v>496.35249</v>
      </c>
      <c r="O11" s="28">
        <f>=L11/N11-1</f>
        <v>-0.693347305316372</v>
      </c>
      <c r="P11" s="100">
        <f>=SUM(P3:P9)/7</f>
        <v>470.708571428572</v>
      </c>
      <c r="Q11" s="15">
        <f>=L11/P11-1</f>
        <v>-0.676641051788186</v>
      </c>
      <c r="R11" s="31" t="s"/>
      <c r="S11" s="31" t="s"/>
      <c r="T11" s="31" t="s"/>
    </row>
  </sheetData>
  <mergeCells count="7">
    <mergeCell ref="A1:A2"/>
    <mergeCell ref="B1:B2"/>
    <mergeCell ref="C1:H1"/>
    <mergeCell ref="I1:K1"/>
    <mergeCell ref="L1:Q1"/>
    <mergeCell ref="R1:T1"/>
    <mergeCell ref="A11:B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2026-10-03T09:22:33Z</dcterms:created>
  <dcterms:modified xsi:type="dcterms:W3CDTF">2026-10-03T09:22:33Z</dcterms:modified>
</cp:coreProperties>
</file>