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  <Override ContentType="application/vnd.openxmlformats-officedocument.spreadsheetml.worksheet+xml" PartName="/xl/worksheets/sheet40.xml"/>
  <Override ContentType="application/vnd.openxmlformats-officedocument.spreadsheetml.worksheet+xml" PartName="/xl/worksheets/sheet41.xml"/>
  <Override ContentType="application/vnd.openxmlformats-officedocument.spreadsheetml.worksheet+xml" PartName="/xl/worksheets/sheet42.xml"/>
  <Override ContentType="application/vnd.openxmlformats-officedocument.spreadsheetml.worksheet+xml" PartName="/xl/worksheets/sheet43.xml"/>
  <Override ContentType="application/vnd.openxmlformats-officedocument.spreadsheetml.worksheet+xml" PartName="/xl/worksheets/sheet4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31" activeTab="41"/>
  </bookViews>
  <sheets>
    <sheet name="潜江传化1月" sheetId="1" state="hidden" r:id="rId1"/>
    <sheet name="潜江传化2月" sheetId="4" state="hidden" r:id="rId2"/>
    <sheet name="潜江传化3月" sheetId="5" state="hidden" r:id="rId3"/>
    <sheet name="潜江传化4月" sheetId="6" state="hidden" r:id="rId4"/>
    <sheet name="潜江传化5月" sheetId="7" state="hidden" r:id="rId5"/>
    <sheet name="潜江传化6月 " sheetId="8" state="hidden" r:id="rId6"/>
    <sheet name="潜江传化7月  " sheetId="9" state="hidden" r:id="rId7"/>
    <sheet name="潜江传化8月" sheetId="10" state="hidden" r:id="rId8"/>
    <sheet name="潜江传化9月" sheetId="11" state="hidden" r:id="rId9"/>
    <sheet name="潜江传化11月" sheetId="12" state="hidden" r:id="rId10"/>
    <sheet name="潜江传化12月" sheetId="14" state="hidden" r:id="rId11"/>
    <sheet name="潜江传化2019.1 " sheetId="15" state="hidden" r:id="rId12"/>
    <sheet name="潜江传化2019.2" sheetId="16" state="hidden" r:id="rId13"/>
    <sheet name="潜江传化2019.3" sheetId="17" state="hidden" r:id="rId14"/>
    <sheet name="潜江传化2019.4" sheetId="18" state="hidden" r:id="rId15"/>
    <sheet name="潜江传化2019.7" sheetId="19" state="hidden" r:id="rId16"/>
    <sheet name="潜江传化2020.1" sheetId="20" state="hidden" r:id="rId17"/>
    <sheet name="潜江传化2020.7" sheetId="21" state="hidden" r:id="rId18"/>
    <sheet name="潜江传化2020.12" sheetId="22" state="hidden" r:id="rId19"/>
    <sheet name="潜江传化2021.1" sheetId="24" state="hidden" r:id="rId20"/>
    <sheet name="潜江传化2021.2" sheetId="23" state="hidden" r:id="rId21"/>
    <sheet name="潜江传化2021.3" sheetId="25" state="hidden" r:id="rId22"/>
    <sheet name="潜江传化2021.5" sheetId="26" state="hidden" r:id="rId23"/>
    <sheet name="潜江传化2021.8" sheetId="27" state="hidden" r:id="rId24"/>
    <sheet name="2024.10" sheetId="29" r:id="rId25"/>
    <sheet name="2024.11" sheetId="30" r:id="rId26"/>
    <sheet name="2024.12" sheetId="31" r:id="rId27"/>
    <sheet name="2025.1" sheetId="32" r:id="rId28"/>
    <sheet name="2025.2" sheetId="33" r:id="rId29"/>
    <sheet name="2025.3" sheetId="34" r:id="rId30"/>
    <sheet name="2025.4" sheetId="35" r:id="rId31"/>
    <sheet name="2025.5" sheetId="36" r:id="rId32"/>
    <sheet name="2025.6" sheetId="37" r:id="rId33"/>
    <sheet name="2025.7" sheetId="38" r:id="rId34"/>
    <sheet name="2025.8" sheetId="39" r:id="rId35"/>
    <sheet name="2025.11" sheetId="40" r:id="rId36"/>
    <sheet name="2025.12" sheetId="41" r:id="rId37"/>
    <sheet name="2026.01" sheetId="42" r:id="rId38"/>
    <sheet name="2026.2" sheetId="43" r:id="rId39"/>
    <sheet name="Sheet1" sheetId="44" r:id="rId40"/>
    <sheet name="Sheet4" sheetId="45" r:id="rId41"/>
    <sheet name="2026.6" sheetId="46" r:id="rId42"/>
    <sheet name="Sheet2" sheetId="2" state="hidden" r:id="rId43"/>
    <sheet name="Sheet3" sheetId="3" state="hidden" r:id="rId44"/>
  </sheets>
  <definedNames>
    <definedName name="_xlnm.Print_Area" localSheetId="24">'2024.10'!$A$1:$T$30</definedName>
  </definedNames>
  <calcPr calcId="144525"/>
</workbook>
</file>

<file path=xl/sharedStrings.xml><?xml version="1.0" encoding="utf-8"?>
<sst xmlns="http://schemas.openxmlformats.org/spreadsheetml/2006/main" count="2111" uniqueCount="138">
  <si>
    <t>湖北省交通物流基础设施投资统计报表（月、年报） （表1-1）</t>
  </si>
  <si>
    <t>填报单位(签章）：</t>
  </si>
  <si>
    <t xml:space="preserve"> </t>
  </si>
  <si>
    <t>填报单位所在地交通局（委）签章：</t>
  </si>
  <si>
    <t>自年初累计完成投资（万元）</t>
  </si>
  <si>
    <t>项目建设阶段、进度情况</t>
  </si>
  <si>
    <t>建筑面积（平方米）</t>
  </si>
  <si>
    <t>序  号</t>
  </si>
  <si>
    <t>项目名称及站级</t>
  </si>
  <si>
    <t>投资建设单位名称</t>
  </si>
  <si>
    <t>建设性质</t>
  </si>
  <si>
    <t>开工时间</t>
  </si>
  <si>
    <t>竣工时间</t>
  </si>
  <si>
    <t>总投资    (万元）</t>
  </si>
  <si>
    <t>自开始建设累计完成投资（万元）</t>
  </si>
  <si>
    <t>本年计划投资  （万元）</t>
  </si>
  <si>
    <t xml:space="preserve">其中：本月完成投资              </t>
  </si>
  <si>
    <t>前期工作批复文件</t>
  </si>
  <si>
    <t>自开始建设累计新增建筑面积</t>
  </si>
  <si>
    <t>形象进度</t>
  </si>
  <si>
    <t>其中：</t>
  </si>
  <si>
    <t>合计</t>
  </si>
  <si>
    <t>建设阶段</t>
  </si>
  <si>
    <t>自本年初累计新增建筑面积</t>
  </si>
  <si>
    <t>其中：本月新增建筑面积</t>
  </si>
  <si>
    <t>工可</t>
  </si>
  <si>
    <t>初设</t>
  </si>
  <si>
    <t>一、使用交通部车购税资金建设项目</t>
  </si>
  <si>
    <t>小计</t>
  </si>
  <si>
    <t>-</t>
  </si>
  <si>
    <t>二、使用省燃油税返还资金建设项目</t>
  </si>
  <si>
    <t>三、纳入规划未使用省部级资金建设项目</t>
  </si>
  <si>
    <t>潜江传化公路港项目</t>
  </si>
  <si>
    <t>潜江传化公路港物流有限公司</t>
  </si>
  <si>
    <t>新建</t>
  </si>
  <si>
    <t>一期项目完成35%</t>
  </si>
  <si>
    <t>2018-429005-59-03-004358</t>
  </si>
  <si>
    <t>四、使用社会资金建设项目</t>
  </si>
  <si>
    <t>合   计</t>
  </si>
  <si>
    <t xml:space="preserve">1、使用交通部车购税资金建设项目：自年初累计竣工项目   个，开工项目   个，前期工作项目  个                                      2、使用省燃油税返还资金建设项目：自年初累计竣工项目  个，开工项目   个，前期工作项目  个                                       3、一般项目：  自年初累计竣工项目   个，开工项目   个，前期工作项目  个                                          4、农村综合服务站：自年初累计竣工项目 个，开工项目   个，前期工作项目个                                           </t>
  </si>
  <si>
    <t>单位负责人：     统计负责人：    填表人：       联系电话：     填报日期：  2018年1月 25日</t>
  </si>
  <si>
    <t>单位负责人：     统计负责人：    填表人：       联系电话：     填报日期：  2018年2月 25日</t>
  </si>
  <si>
    <t>一期项目完成50%</t>
  </si>
  <si>
    <t>单位负责人：     统计负责人：    填表人：       联系电话：     填报日期：  2018年4月 23日</t>
  </si>
  <si>
    <t>一期项目完成60%</t>
  </si>
  <si>
    <t>单位负责人：     统计负责人：    填表人：       联系电话：     填报日期：  2018年5月 23日</t>
  </si>
  <si>
    <t>一期项目完成80%</t>
  </si>
  <si>
    <t>单位负责人：     统计负责人：    填表人：       联系电话：     填报日期：  2018年6月 25日</t>
  </si>
  <si>
    <t>一期项目完成85%</t>
  </si>
  <si>
    <t>单位负责人：     统计负责人：    填表人：       联系电话：     填报日期：  2018年7月 26日</t>
  </si>
  <si>
    <t>一期项目完成95%</t>
  </si>
  <si>
    <t>单位负责人：     统计负责人：    填表人：       联系电话：     填报日期：  2018年11月 23日</t>
  </si>
  <si>
    <t>一期项目完成98%</t>
  </si>
  <si>
    <t>单位负责人：     统计负责人：    填表人：       联系电话：     填报日期：  2018年12月 24日</t>
  </si>
  <si>
    <t>一期项目完成100%</t>
  </si>
  <si>
    <t>单位负责人：     统计负责人：    填表人：       联系电话：     填报日期：  2019年1月 25日</t>
  </si>
  <si>
    <t>单位负责人：     统计负责人：    填表人：       联系电话：     填报日期：  2019年2月 25日</t>
  </si>
  <si>
    <t>单位负责人：     统计负责人：    填表人：       联系电话：     填报日期：  2019年3月 25日</t>
  </si>
  <si>
    <t>2017.11</t>
  </si>
  <si>
    <r>
      <rPr>
        <sz val="12"/>
        <rFont val="宋体"/>
        <charset val="134"/>
      </rPr>
      <t>单位负责人：     统计负责人：    填表人：       联系电话：     填报日期：  2019年</t>
    </r>
    <r>
      <rPr>
        <sz val="12"/>
        <rFont val="宋体"/>
        <charset val="134"/>
      </rPr>
      <t>4</t>
    </r>
    <r>
      <rPr>
        <sz val="12"/>
        <rFont val="宋体"/>
        <charset val="134"/>
      </rPr>
      <t>月 25日</t>
    </r>
  </si>
  <si>
    <t>单位负责人：     统计负责人：    填表人：       联系电话：     填报日期：  2019年7月 25日</t>
  </si>
  <si>
    <t>单位负责人：     统计负责人：    填表人：       联系电话：     填报日期：  2020年01月17日</t>
  </si>
  <si>
    <t>单位负责人：     统计负责人：    填表人：       联系电话：     填报日期：  2020年07月24日</t>
  </si>
  <si>
    <t>单位负责人：     统计负责人：    填表人：       联系电话：     填报日期：  2020年12月22日</t>
  </si>
  <si>
    <t>单位负责人：     统计负责人：    填表人：       联系电话：     填报日期：  2021年1月29日</t>
  </si>
  <si>
    <r>
      <rPr>
        <sz val="12"/>
        <rFont val="宋体"/>
        <charset val="134"/>
      </rPr>
      <t>单位负责人：     统计负责人：    填表人：       联系电话：     填报日期：  2021年1月2</t>
    </r>
    <r>
      <rPr>
        <sz val="12"/>
        <rFont val="宋体"/>
        <charset val="134"/>
      </rPr>
      <t>4</t>
    </r>
    <r>
      <rPr>
        <sz val="12"/>
        <rFont val="宋体"/>
        <charset val="134"/>
      </rPr>
      <t>日</t>
    </r>
  </si>
  <si>
    <r>
      <rPr>
        <sz val="12"/>
        <rFont val="宋体"/>
        <charset val="134"/>
      </rPr>
      <t>单位负责人：     统计负责人：    填表人：       联系电话：     填报日期：  2021年3</t>
    </r>
    <r>
      <rPr>
        <sz val="12"/>
        <rFont val="宋体"/>
        <charset val="134"/>
      </rPr>
      <t>月2</t>
    </r>
    <r>
      <rPr>
        <sz val="12"/>
        <rFont val="宋体"/>
        <charset val="134"/>
      </rPr>
      <t>4日</t>
    </r>
  </si>
  <si>
    <r>
      <rPr>
        <sz val="12"/>
        <rFont val="宋体"/>
        <charset val="134"/>
      </rPr>
      <t>单位负责人：     统计负责人：    填表人：       联系电话：     填报日期：  2021年</t>
    </r>
    <r>
      <rPr>
        <sz val="12"/>
        <rFont val="宋体"/>
        <charset val="134"/>
      </rPr>
      <t>5</t>
    </r>
    <r>
      <rPr>
        <sz val="12"/>
        <rFont val="宋体"/>
        <charset val="134"/>
      </rPr>
      <t>月2</t>
    </r>
    <r>
      <rPr>
        <sz val="12"/>
        <rFont val="宋体"/>
        <charset val="134"/>
      </rPr>
      <t>6日</t>
    </r>
  </si>
  <si>
    <r>
      <rPr>
        <sz val="12"/>
        <rFont val="宋体"/>
        <charset val="134"/>
      </rPr>
      <t>单位负责人：     统计负责人：    填表人：       联系电话：     填报日期：  2021年8</t>
    </r>
    <r>
      <rPr>
        <sz val="12"/>
        <rFont val="宋体"/>
        <charset val="134"/>
      </rPr>
      <t>月2</t>
    </r>
    <r>
      <rPr>
        <sz val="12"/>
        <rFont val="宋体"/>
        <charset val="134"/>
      </rPr>
      <t>6日</t>
    </r>
  </si>
  <si>
    <t>湖北省交通物流基础设施投资统计报表（2024年10月） （表1-1）</t>
  </si>
  <si>
    <t>神农架交通投资开发有限公司</t>
  </si>
  <si>
    <t>2024.10.24</t>
  </si>
  <si>
    <t>神农架物流园</t>
  </si>
  <si>
    <t>国投集团交投公司</t>
  </si>
  <si>
    <t>在建</t>
  </si>
  <si>
    <t>1号楼完成内墙漆施工，门窗安装，不锈钢楼梯安装，卫生间及厨房吊顶，公共卫生间隔断施工。室外散水砌筑及浇筑。2丶3号楼完成外墙板安装。外墙砖粘贴。完成散水砌筑及浇筑。完成消防施工。4号楼完成外墙漆施工，内墙漆施工。5号楼完成内墙抹灰，二层4公分厚砼浇筑抹面。完成外墙漆施工。6号楼完成三千四百平方地板砖铺贴，一百平方墙砖铺贴。公厕完成主体及砌体抹灰施工。附属工程：完成DN300波纹管380米安装，污水井25座，25立方的玻璃钢化粪池两座。</t>
  </si>
  <si>
    <t>神发改审批【2021】88号</t>
  </si>
  <si>
    <t>神发改审批【2022】55号</t>
  </si>
  <si>
    <t xml:space="preserve">1、使用交通部车购税资金建设项目：自年初累计竣工项目0个，开工项目0个，前期工作项目0个                                      2、使用省燃油税返还资金建设项目：自年初累计竣工项目0个，开工项目1个，前期工作项目0个                                       3、一般项目：  自年初累计竣工项目0个，开工项目0个，前期工作项目0个                                          4、农村综合服务站：自年初累计竣工项目0个，开工项目0个，前期工作项目个                                           </t>
  </si>
  <si>
    <t>单位负责人：李志             统计负责人：望路                填表人：望路         联系电话：18671966118           填报日期：  2024年10月24日</t>
  </si>
  <si>
    <t>湖北省交通物流基础设施投资统计报表（2024年11月） （表1-1）</t>
  </si>
  <si>
    <t>2024.11.25</t>
  </si>
  <si>
    <t>2、3号仓库主体完工，门窗安装及彩钢瓦改漆。4号楼全面完工、5号楼内外墙漆及门窗安装。6号楼完成内外墙漆及门窗安装。</t>
  </si>
  <si>
    <t>单位负责人：李志             统计负责人：望路                填表人：望路         联系电话：18671966118           填报日期：  2024年11月25日</t>
  </si>
  <si>
    <t>湖北省交通物流基础设施投资统计报表（2024年12月） （表1-1）</t>
  </si>
  <si>
    <t>2024.12.23</t>
  </si>
  <si>
    <t>收尾</t>
  </si>
  <si>
    <t>1、1#2#4#5#6#楼全面完工。2、钢结构2#3#仓库完工。3、配电房完工。4、污水DN300波纹管400米，污水检查井25座，含挖土方。</t>
  </si>
  <si>
    <t>单位负责人：李志             统计负责人：望路                填表人：望路         联系电话：18671966118           填报日期：  2024年12月23日</t>
  </si>
  <si>
    <t>湖北省交通物流基础设施投资统计报表（2025年1月） （表1-1）</t>
  </si>
  <si>
    <t>2025.1.21</t>
  </si>
  <si>
    <t>续建</t>
  </si>
  <si>
    <t>园区环境治理（建筑垃圾分类集中堆放处理）</t>
  </si>
  <si>
    <t>单位负责人：李志             统计负责人：望路                填表人：望路         联系电话：18671966118           填报日期：  2025年1月21日</t>
  </si>
  <si>
    <t>2025.2.24</t>
  </si>
  <si>
    <t>收尾（园区路面及绿化）</t>
  </si>
  <si>
    <t>园区内工棚拆除，建筑垃圾清理</t>
  </si>
  <si>
    <t>单位负责人：李志             统计负责人：望路                填表人：望路         联系电话：18671966118           填报日期：  2025年2月24日</t>
  </si>
  <si>
    <t>2025.3.25</t>
  </si>
  <si>
    <t>园区道路水稳层铺设</t>
  </si>
  <si>
    <t>单位负责人：李志             统计负责人：望路                填表人：望路         联系电话：18671966118           填报日期：  2025年3月25日</t>
  </si>
  <si>
    <t>湖北省交通物流基础设施投资统计报表（2025年4月） （表1-1）</t>
  </si>
  <si>
    <t>2025.4.25</t>
  </si>
  <si>
    <t>单位负责人：李志             统计负责人：望路                填表人：望路         联系电话：18671966118           填报日期：  2025年4月25日</t>
  </si>
  <si>
    <t>湖北省交通物流基础设施投资统计报表（2025年5月） （表1-1）</t>
  </si>
  <si>
    <t>2025.5.23</t>
  </si>
  <si>
    <t>单位负责人：李志             统计负责人：望路                填表人：望路         联系电话：18671966118           填报日期：  2025年5月23日</t>
  </si>
  <si>
    <t>湖北省交通物流基础设施投资统计报表（2025年6月） （表1-1）</t>
  </si>
  <si>
    <t>2025.6.25</t>
  </si>
  <si>
    <t>单位负责人：李志             统计负责人：望路                填表人：望路         联系电话：18671966118           填报日期：  2025年6月25日</t>
  </si>
  <si>
    <t>湖北省交通物流基础设施投资统计报表（2025年7月） （表1-1）</t>
  </si>
  <si>
    <t>2025.7.24</t>
  </si>
  <si>
    <t>单位负责人：李志             统计负责人：望路                填表人：望路         联系电话：18671966118           填报日期：  2025年7月24日</t>
  </si>
  <si>
    <t>湖北省交通物流基础设施投资统计报表（2025年10月） （表1-1）</t>
  </si>
  <si>
    <t>2025.10.23</t>
  </si>
  <si>
    <t>单位负责人：李志             统计负责人：望路                填表人：望路         联系电话：18671966118           填报日期：  2025年10月23日</t>
  </si>
  <si>
    <t>湖北省交通物流基础设施投资统计报表（2025年11月） （表1-1）</t>
  </si>
  <si>
    <t>2025.11.24</t>
  </si>
  <si>
    <t>单位负责人：李志             统计负责人：望路                填表人：望路         联系电话：18671966118           填报日期：  2025年11月24日</t>
  </si>
  <si>
    <t>湖北省交通物流基础设施投资统计报表（2025年12月） （表1-1）</t>
  </si>
  <si>
    <t>2025.12.25</t>
  </si>
  <si>
    <t>单位负责人：李志             统计负责人：望路                填表人：望路         联系电话：18671966118           填报日期：  2025年12月25日</t>
  </si>
  <si>
    <t>湖北省交通物流基础设施投资统计报表（2026年01月） （表1-1）</t>
  </si>
  <si>
    <t>2026.01.21</t>
  </si>
  <si>
    <t>收尾（园区绿化）</t>
  </si>
  <si>
    <t>单位负责人：李志             统计负责人：望路                填表人：望路         联系电话：18671966118           填报日期：  2026年01月21日</t>
  </si>
  <si>
    <t>湖北省交通物流基础设施投资统计报表（2026年02月） （表1-1）</t>
  </si>
  <si>
    <t>2026.02.25</t>
  </si>
  <si>
    <t>单位负责人：李志             统计负责人：望路                填表人：望路         联系电话：18671966118           填报日期：  2026年02月25日</t>
  </si>
  <si>
    <t>湖北省交通物流基础设施投资统计报表（2026年03月） （表1-1）</t>
  </si>
  <si>
    <t>2026.03.25</t>
  </si>
  <si>
    <t>单位负责人：李志             统计负责人：望路                填表人：望路         联系电话：18671966118           填报日期：  2026年03月25日</t>
  </si>
  <si>
    <t>湖北省交通物流基础设施投资统计报表（2026年05月） （表1-1）</t>
  </si>
  <si>
    <t>2026.05.25</t>
  </si>
  <si>
    <t>单位负责人：李志             统计负责人：望路                填表人：望路         联系电话：18671966118           填报日期：  2026年05月25日</t>
  </si>
  <si>
    <t>湖北省交通物流基础设施投资统计报表（2026年06月） （表1-1）</t>
  </si>
  <si>
    <t>2026.06.24</t>
  </si>
  <si>
    <t>单位负责人：李志             统计负责人：望路                填表人：望路         联系电话：18671966118           填报日期：  2026年06月24日</t>
  </si>
</sst>
</file>

<file path=xl/styles.xml><?xml version="1.0" encoding="utf-8"?>
<styleSheet xmlns="http://schemas.openxmlformats.org/spreadsheetml/2006/main">
  <numFmts count="8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_ "/>
    <numFmt numFmtId="177" formatCode="yyyy&quot;年&quot;m&quot;月&quot;d&quot;日&quot;;@"/>
    <numFmt numFmtId="178" formatCode="0.0_ "/>
    <numFmt numFmtId="179" formatCode="0.0"/>
  </numFmts>
  <fonts count="36">
    <font>
      <sz val="12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name val="Arial"/>
      <charset val="134"/>
    </font>
    <font>
      <sz val="11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sz val="10"/>
      <name val="Helv"/>
      <charset val="134"/>
    </font>
    <font>
      <sz val="10"/>
      <color indexed="10"/>
      <name val="Arial"/>
      <charset val="134"/>
    </font>
    <font>
      <sz val="12"/>
      <color indexed="10"/>
      <name val="宋体"/>
      <charset val="134"/>
    </font>
    <font>
      <sz val="9"/>
      <color indexed="10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sz val="12"/>
      <name val="Times New Roman"/>
      <charset val="134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6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33" fillId="19" borderId="42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7" fillId="28" borderId="44" applyNumberFormat="0" applyFont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" fillId="0" borderId="0"/>
    <xf numFmtId="0" fontId="2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5" fillId="0" borderId="43" applyNumberFormat="0" applyFill="0" applyAlignment="0" applyProtection="0">
      <alignment vertical="center"/>
    </xf>
    <xf numFmtId="0" fontId="31" fillId="0" borderId="43" applyNumberFormat="0" applyFill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0" fillId="0" borderId="38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9" fillId="4" borderId="37" applyNumberFormat="0" applyAlignment="0" applyProtection="0">
      <alignment vertical="center"/>
    </xf>
    <xf numFmtId="0" fontId="30" fillId="4" borderId="42" applyNumberFormat="0" applyAlignment="0" applyProtection="0">
      <alignment vertical="center"/>
    </xf>
    <xf numFmtId="0" fontId="29" fillId="15" borderId="41" applyNumberForma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8" fillId="0" borderId="40" applyNumberFormat="0" applyFill="0" applyAlignment="0" applyProtection="0">
      <alignment vertical="center"/>
    </xf>
    <xf numFmtId="0" fontId="25" fillId="0" borderId="39" applyNumberFormat="0" applyFill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18" fillId="0" borderId="0"/>
    <xf numFmtId="0" fontId="16" fillId="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0" borderId="0"/>
    <xf numFmtId="0" fontId="21" fillId="24" borderId="0" applyNumberFormat="0" applyBorder="0" applyAlignment="0" applyProtection="0">
      <alignment vertical="center"/>
    </xf>
    <xf numFmtId="0" fontId="4" fillId="0" borderId="0"/>
    <xf numFmtId="0" fontId="0" fillId="0" borderId="0">
      <alignment vertical="center"/>
    </xf>
    <xf numFmtId="0" fontId="4" fillId="0" borderId="0"/>
    <xf numFmtId="0" fontId="10" fillId="0" borderId="0"/>
  </cellStyleXfs>
  <cellXfs count="157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" xfId="0" applyBorder="1">
      <alignment vertical="center"/>
    </xf>
    <xf numFmtId="0" fontId="0" fillId="0" borderId="0" xfId="54" applyFont="1"/>
    <xf numFmtId="0" fontId="1" fillId="0" borderId="0" xfId="54" applyFont="1" applyAlignment="1">
      <alignment horizontal="center"/>
    </xf>
    <xf numFmtId="0" fontId="0" fillId="0" borderId="0" xfId="54" applyFont="1" applyBorder="1" applyAlignment="1"/>
    <xf numFmtId="0" fontId="0" fillId="0" borderId="0" xfId="54" applyFont="1" applyAlignment="1">
      <alignment horizontal="left"/>
    </xf>
    <xf numFmtId="0" fontId="0" fillId="0" borderId="0" xfId="54" applyFont="1" applyAlignment="1">
      <alignment horizontal="center"/>
    </xf>
    <xf numFmtId="177" fontId="2" fillId="0" borderId="0" xfId="54" applyNumberFormat="1" applyFont="1" applyFill="1" applyAlignment="1">
      <alignment horizontal="center"/>
    </xf>
    <xf numFmtId="0" fontId="0" fillId="0" borderId="2" xfId="54" applyFont="1" applyBorder="1" applyAlignment="1"/>
    <xf numFmtId="0" fontId="0" fillId="0" borderId="3" xfId="54" applyFont="1" applyBorder="1" applyAlignment="1"/>
    <xf numFmtId="0" fontId="0" fillId="0" borderId="4" xfId="54" applyFont="1" applyBorder="1" applyAlignment="1">
      <alignment horizontal="left"/>
    </xf>
    <xf numFmtId="0" fontId="0" fillId="0" borderId="5" xfId="54" applyFont="1" applyBorder="1" applyAlignment="1">
      <alignment horizontal="center"/>
    </xf>
    <xf numFmtId="0" fontId="3" fillId="0" borderId="6" xfId="54" applyFont="1" applyBorder="1" applyAlignment="1">
      <alignment horizontal="center" vertical="center" wrapText="1"/>
    </xf>
    <xf numFmtId="0" fontId="3" fillId="0" borderId="7" xfId="54" applyFont="1" applyBorder="1" applyAlignment="1">
      <alignment horizontal="center" vertical="center" wrapText="1"/>
    </xf>
    <xf numFmtId="0" fontId="3" fillId="0" borderId="0" xfId="54" applyFont="1" applyBorder="1" applyAlignment="1">
      <alignment horizontal="center" vertical="center" wrapText="1"/>
    </xf>
    <xf numFmtId="0" fontId="3" fillId="0" borderId="8" xfId="54" applyFont="1" applyBorder="1" applyAlignment="1">
      <alignment horizontal="center" vertical="center" wrapText="1"/>
    </xf>
    <xf numFmtId="0" fontId="2" fillId="0" borderId="9" xfId="17" applyFont="1" applyBorder="1" applyAlignment="1"/>
    <xf numFmtId="0" fontId="4" fillId="0" borderId="10" xfId="17" applyBorder="1" applyAlignment="1"/>
    <xf numFmtId="0" fontId="4" fillId="0" borderId="10" xfId="17" applyBorder="1"/>
    <xf numFmtId="0" fontId="0" fillId="0" borderId="10" xfId="17" applyFont="1" applyBorder="1"/>
    <xf numFmtId="0" fontId="5" fillId="0" borderId="11" xfId="17" applyFont="1" applyBorder="1" applyAlignment="1">
      <alignment horizontal="center" vertical="center"/>
    </xf>
    <xf numFmtId="0" fontId="5" fillId="0" borderId="1" xfId="17" applyFont="1" applyBorder="1" applyAlignment="1">
      <alignment horizontal="center" vertical="center"/>
    </xf>
    <xf numFmtId="0" fontId="2" fillId="0" borderId="9" xfId="17" applyFont="1" applyBorder="1" applyAlignment="1">
      <alignment horizontal="center"/>
    </xf>
    <xf numFmtId="0" fontId="2" fillId="0" borderId="10" xfId="17" applyFont="1" applyBorder="1" applyAlignment="1">
      <alignment horizontal="center"/>
    </xf>
    <xf numFmtId="0" fontId="2" fillId="0" borderId="12" xfId="17" applyFont="1" applyBorder="1" applyAlignment="1">
      <alignment horizontal="center"/>
    </xf>
    <xf numFmtId="0" fontId="0" fillId="0" borderId="10" xfId="17" applyFont="1" applyBorder="1" applyAlignment="1"/>
    <xf numFmtId="0" fontId="6" fillId="0" borderId="11" xfId="17" applyFont="1" applyBorder="1" applyAlignment="1">
      <alignment vertical="center"/>
    </xf>
    <xf numFmtId="0" fontId="6" fillId="0" borderId="1" xfId="17" applyFont="1" applyBorder="1" applyAlignment="1">
      <alignment horizontal="center" vertical="center" wrapText="1"/>
    </xf>
    <xf numFmtId="0" fontId="6" fillId="0" borderId="1" xfId="17" applyFont="1" applyBorder="1" applyAlignment="1">
      <alignment horizontal="center" vertical="center"/>
    </xf>
    <xf numFmtId="0" fontId="6" fillId="0" borderId="1" xfId="17" applyFont="1" applyBorder="1"/>
    <xf numFmtId="0" fontId="2" fillId="0" borderId="13" xfId="17" applyFont="1" applyBorder="1" applyAlignment="1"/>
    <xf numFmtId="0" fontId="0" fillId="0" borderId="14" xfId="17" applyFont="1" applyBorder="1" applyAlignment="1"/>
    <xf numFmtId="0" fontId="0" fillId="0" borderId="14" xfId="17" applyFont="1" applyBorder="1"/>
    <xf numFmtId="0" fontId="6" fillId="0" borderId="11" xfId="17" applyFont="1" applyBorder="1" applyAlignment="1">
      <alignment horizontal="left" vertical="center"/>
    </xf>
    <xf numFmtId="49" fontId="6" fillId="0" borderId="1" xfId="17" applyNumberFormat="1" applyFont="1" applyFill="1" applyBorder="1" applyAlignment="1">
      <alignment horizontal="center" vertical="center"/>
    </xf>
    <xf numFmtId="0" fontId="6" fillId="0" borderId="1" xfId="17" applyFont="1" applyFill="1" applyBorder="1" applyAlignment="1">
      <alignment horizontal="center" vertical="center"/>
    </xf>
    <xf numFmtId="176" fontId="6" fillId="0" borderId="1" xfId="17" applyNumberFormat="1" applyFont="1" applyFill="1" applyBorder="1" applyAlignment="1">
      <alignment horizontal="center" vertical="center"/>
    </xf>
    <xf numFmtId="0" fontId="6" fillId="0" borderId="1" xfId="17" applyFont="1" applyBorder="1" applyAlignment="1">
      <alignment horizontal="center"/>
    </xf>
    <xf numFmtId="0" fontId="6" fillId="0" borderId="10" xfId="17" applyFont="1" applyBorder="1"/>
    <xf numFmtId="0" fontId="6" fillId="0" borderId="10" xfId="17" applyFont="1" applyBorder="1" applyAlignment="1"/>
    <xf numFmtId="0" fontId="7" fillId="0" borderId="11" xfId="17" applyFont="1" applyBorder="1" applyAlignment="1">
      <alignment horizontal="left" vertical="center"/>
    </xf>
    <xf numFmtId="0" fontId="8" fillId="0" borderId="1" xfId="17" applyFont="1" applyBorder="1"/>
    <xf numFmtId="0" fontId="8" fillId="0" borderId="1" xfId="17" applyFont="1" applyBorder="1" applyAlignment="1">
      <alignment horizontal="center"/>
    </xf>
    <xf numFmtId="0" fontId="9" fillId="0" borderId="15" xfId="17" applyFont="1" applyBorder="1" applyAlignment="1">
      <alignment horizontal="center" vertical="center"/>
    </xf>
    <xf numFmtId="0" fontId="9" fillId="0" borderId="16" xfId="17" applyFont="1" applyBorder="1" applyAlignment="1">
      <alignment horizontal="center" vertical="center"/>
    </xf>
    <xf numFmtId="0" fontId="9" fillId="0" borderId="17" xfId="17" applyFont="1" applyBorder="1" applyAlignment="1">
      <alignment horizontal="center" vertical="center"/>
    </xf>
    <xf numFmtId="0" fontId="8" fillId="0" borderId="18" xfId="17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54" applyFont="1" applyBorder="1" applyAlignment="1">
      <alignment horizontal="center"/>
    </xf>
    <xf numFmtId="0" fontId="0" fillId="0" borderId="3" xfId="54" applyFont="1" applyBorder="1" applyAlignment="1">
      <alignment horizontal="center"/>
    </xf>
    <xf numFmtId="0" fontId="3" fillId="0" borderId="5" xfId="54" applyFont="1" applyBorder="1" applyAlignment="1">
      <alignment horizontal="center"/>
    </xf>
    <xf numFmtId="0" fontId="3" fillId="0" borderId="19" xfId="54" applyFont="1" applyBorder="1" applyAlignment="1">
      <alignment horizontal="center"/>
    </xf>
    <xf numFmtId="0" fontId="3" fillId="0" borderId="5" xfId="54" applyFont="1" applyBorder="1" applyAlignment="1">
      <alignment horizontal="center" vertical="center" wrapText="1"/>
    </xf>
    <xf numFmtId="0" fontId="3" fillId="0" borderId="4" xfId="54" applyFont="1" applyBorder="1" applyAlignment="1">
      <alignment horizontal="center" vertical="center" wrapText="1"/>
    </xf>
    <xf numFmtId="0" fontId="3" fillId="0" borderId="20" xfId="54" applyFont="1" applyBorder="1" applyAlignment="1">
      <alignment horizontal="center" vertical="center" wrapText="1"/>
    </xf>
    <xf numFmtId="0" fontId="3" fillId="0" borderId="21" xfId="54" applyFont="1" applyBorder="1" applyAlignment="1">
      <alignment horizontal="center" vertical="center" wrapText="1"/>
    </xf>
    <xf numFmtId="0" fontId="3" fillId="0" borderId="22" xfId="54" applyFont="1" applyBorder="1" applyAlignment="1">
      <alignment horizontal="center" vertical="center" wrapText="1"/>
    </xf>
    <xf numFmtId="0" fontId="3" fillId="0" borderId="23" xfId="54" applyFont="1" applyBorder="1" applyAlignment="1">
      <alignment horizontal="center" vertical="center" wrapText="1"/>
    </xf>
    <xf numFmtId="0" fontId="0" fillId="0" borderId="14" xfId="54" applyFont="1" applyBorder="1" applyAlignment="1">
      <alignment horizontal="center" vertical="center" wrapText="1"/>
    </xf>
    <xf numFmtId="0" fontId="0" fillId="0" borderId="24" xfId="54" applyFont="1" applyBorder="1" applyAlignment="1">
      <alignment horizontal="center" vertical="center" wrapText="1"/>
    </xf>
    <xf numFmtId="0" fontId="0" fillId="0" borderId="8" xfId="54" applyFont="1" applyBorder="1" applyAlignment="1">
      <alignment horizontal="center" vertical="center" wrapText="1"/>
    </xf>
    <xf numFmtId="0" fontId="0" fillId="0" borderId="0" xfId="54" applyFont="1" applyAlignment="1">
      <alignment horizontal="center" vertical="center" wrapText="1"/>
    </xf>
    <xf numFmtId="0" fontId="0" fillId="0" borderId="25" xfId="54" applyFont="1" applyBorder="1" applyAlignment="1">
      <alignment horizontal="center" vertical="center" wrapText="1"/>
    </xf>
    <xf numFmtId="0" fontId="0" fillId="0" borderId="0" xfId="54" applyFont="1" applyBorder="1" applyAlignment="1">
      <alignment horizontal="center" vertical="center" wrapText="1"/>
    </xf>
    <xf numFmtId="0" fontId="3" fillId="0" borderId="10" xfId="17" applyFont="1" applyBorder="1" applyAlignment="1">
      <alignment horizontal="center" vertical="center" wrapText="1"/>
    </xf>
    <xf numFmtId="0" fontId="5" fillId="0" borderId="26" xfId="17" applyFont="1" applyBorder="1" applyAlignment="1">
      <alignment horizontal="center" vertical="center" wrapText="1"/>
    </xf>
    <xf numFmtId="0" fontId="5" fillId="0" borderId="10" xfId="17" applyFont="1" applyBorder="1" applyAlignment="1">
      <alignment horizontal="center" vertical="center" wrapText="1"/>
    </xf>
    <xf numFmtId="0" fontId="5" fillId="0" borderId="12" xfId="17" applyFont="1" applyBorder="1" applyAlignment="1">
      <alignment horizontal="center" vertical="center" wrapText="1"/>
    </xf>
    <xf numFmtId="0" fontId="5" fillId="0" borderId="1" xfId="17" applyFont="1" applyBorder="1" applyAlignment="1">
      <alignment horizontal="center" vertical="center" wrapText="1"/>
    </xf>
    <xf numFmtId="0" fontId="0" fillId="0" borderId="26" xfId="17" applyFont="1" applyBorder="1" applyAlignment="1">
      <alignment horizontal="center"/>
    </xf>
    <xf numFmtId="0" fontId="0" fillId="0" borderId="10" xfId="17" applyFont="1" applyBorder="1" applyAlignment="1">
      <alignment horizontal="center"/>
    </xf>
    <xf numFmtId="0" fontId="0" fillId="0" borderId="12" xfId="17" applyFont="1" applyBorder="1" applyAlignment="1">
      <alignment horizontal="center"/>
    </xf>
    <xf numFmtId="0" fontId="3" fillId="0" borderId="12" xfId="17" applyFont="1" applyBorder="1" applyAlignment="1">
      <alignment horizontal="center" vertical="center" wrapText="1"/>
    </xf>
    <xf numFmtId="0" fontId="6" fillId="0" borderId="26" xfId="17" applyFont="1" applyBorder="1" applyAlignment="1">
      <alignment horizontal="center" vertical="center" wrapText="1"/>
    </xf>
    <xf numFmtId="0" fontId="6" fillId="0" borderId="26" xfId="17" applyFont="1" applyBorder="1" applyAlignment="1">
      <alignment horizontal="justify" vertical="center" wrapText="1"/>
    </xf>
    <xf numFmtId="0" fontId="6" fillId="0" borderId="10" xfId="17" applyFont="1" applyBorder="1" applyAlignment="1">
      <alignment horizontal="justify" vertical="center" wrapText="1"/>
    </xf>
    <xf numFmtId="0" fontId="6" fillId="0" borderId="12" xfId="17" applyFont="1" applyBorder="1" applyAlignment="1">
      <alignment horizontal="justify" vertical="center" wrapText="1"/>
    </xf>
    <xf numFmtId="0" fontId="6" fillId="0" borderId="12" xfId="17" applyFont="1" applyBorder="1" applyAlignment="1">
      <alignment horizontal="center" vertical="center" wrapText="1"/>
    </xf>
    <xf numFmtId="0" fontId="3" fillId="0" borderId="14" xfId="17" applyFont="1" applyBorder="1" applyAlignment="1">
      <alignment horizontal="center" vertical="center" wrapText="1"/>
    </xf>
    <xf numFmtId="178" fontId="6" fillId="0" borderId="26" xfId="17" applyNumberFormat="1" applyFont="1" applyFill="1" applyBorder="1" applyAlignment="1">
      <alignment horizontal="center" vertical="center"/>
    </xf>
    <xf numFmtId="9" fontId="6" fillId="0" borderId="26" xfId="17" applyNumberFormat="1" applyFont="1" applyFill="1" applyBorder="1" applyAlignment="1">
      <alignment horizontal="center"/>
    </xf>
    <xf numFmtId="9" fontId="6" fillId="0" borderId="26" xfId="0" applyNumberFormat="1" applyFont="1" applyFill="1" applyBorder="1" applyAlignment="1">
      <alignment vertical="center" wrapText="1"/>
    </xf>
    <xf numFmtId="9" fontId="0" fillId="0" borderId="10" xfId="0" applyNumberFormat="1" applyFont="1" applyFill="1" applyBorder="1" applyAlignment="1">
      <alignment vertical="center" wrapText="1"/>
    </xf>
    <xf numFmtId="9" fontId="0" fillId="0" borderId="12" xfId="0" applyNumberFormat="1" applyFont="1" applyFill="1" applyBorder="1" applyAlignment="1">
      <alignment vertical="center" wrapText="1"/>
    </xf>
    <xf numFmtId="0" fontId="6" fillId="0" borderId="10" xfId="17" applyFont="1" applyBorder="1" applyAlignment="1">
      <alignment horizontal="center" vertical="center" wrapText="1"/>
    </xf>
    <xf numFmtId="0" fontId="3" fillId="0" borderId="27" xfId="17" applyFont="1" applyBorder="1" applyAlignment="1">
      <alignment horizontal="left" vertical="center" wrapText="1"/>
    </xf>
    <xf numFmtId="0" fontId="3" fillId="0" borderId="16" xfId="17" applyFont="1" applyBorder="1" applyAlignment="1">
      <alignment horizontal="left" vertical="center" wrapText="1"/>
    </xf>
    <xf numFmtId="0" fontId="0" fillId="0" borderId="5" xfId="54" applyFont="1" applyBorder="1"/>
    <xf numFmtId="0" fontId="0" fillId="0" borderId="28" xfId="54" applyFont="1" applyBorder="1"/>
    <xf numFmtId="0" fontId="3" fillId="0" borderId="29" xfId="54" applyFont="1" applyBorder="1" applyAlignment="1">
      <alignment horizontal="center" vertical="center" wrapText="1"/>
    </xf>
    <xf numFmtId="0" fontId="3" fillId="0" borderId="30" xfId="54" applyFont="1" applyBorder="1" applyAlignment="1">
      <alignment horizontal="center" vertical="center" wrapText="1"/>
    </xf>
    <xf numFmtId="0" fontId="3" fillId="0" borderId="23" xfId="54" applyFont="1" applyBorder="1" applyAlignment="1">
      <alignment horizontal="center"/>
    </xf>
    <xf numFmtId="0" fontId="3" fillId="0" borderId="31" xfId="54" applyFont="1" applyBorder="1" applyAlignment="1">
      <alignment horizontal="center"/>
    </xf>
    <xf numFmtId="0" fontId="4" fillId="0" borderId="32" xfId="17" applyBorder="1"/>
    <xf numFmtId="0" fontId="5" fillId="0" borderId="33" xfId="17" applyFont="1" applyBorder="1" applyAlignment="1">
      <alignment horizontal="center" vertical="center" wrapText="1"/>
    </xf>
    <xf numFmtId="0" fontId="0" fillId="0" borderId="32" xfId="17" applyFont="1" applyBorder="1" applyAlignment="1">
      <alignment horizontal="center"/>
    </xf>
    <xf numFmtId="0" fontId="0" fillId="0" borderId="32" xfId="17" applyFont="1" applyBorder="1"/>
    <xf numFmtId="49" fontId="6" fillId="0" borderId="1" xfId="17" applyNumberFormat="1" applyFont="1" applyBorder="1" applyAlignment="1">
      <alignment horizontal="center" vertical="center" wrapText="1"/>
    </xf>
    <xf numFmtId="49" fontId="6" fillId="0" borderId="33" xfId="17" applyNumberFormat="1" applyFont="1" applyBorder="1" applyAlignment="1">
      <alignment horizontal="center" vertical="center" wrapText="1"/>
    </xf>
    <xf numFmtId="0" fontId="0" fillId="0" borderId="34" xfId="17" applyFont="1" applyBorder="1"/>
    <xf numFmtId="176" fontId="6" fillId="0" borderId="26" xfId="17" applyNumberFormat="1" applyFont="1" applyBorder="1" applyAlignment="1">
      <alignment horizontal="center" vertical="center"/>
    </xf>
    <xf numFmtId="176" fontId="6" fillId="0" borderId="32" xfId="17" applyNumberFormat="1" applyFont="1" applyBorder="1" applyAlignment="1">
      <alignment horizontal="center" vertical="center"/>
    </xf>
    <xf numFmtId="0" fontId="0" fillId="0" borderId="0" xfId="0" applyBorder="1">
      <alignment vertical="center"/>
    </xf>
    <xf numFmtId="0" fontId="10" fillId="0" borderId="26" xfId="17" applyFont="1" applyBorder="1" applyAlignment="1">
      <alignment horizontal="center"/>
    </xf>
    <xf numFmtId="0" fontId="10" fillId="0" borderId="32" xfId="17" applyFont="1" applyBorder="1" applyAlignment="1">
      <alignment horizontal="center"/>
    </xf>
    <xf numFmtId="0" fontId="6" fillId="0" borderId="26" xfId="17" applyFont="1" applyBorder="1" applyAlignment="1">
      <alignment horizontal="center" vertical="center"/>
    </xf>
    <xf numFmtId="0" fontId="6" fillId="0" borderId="32" xfId="17" applyFont="1" applyBorder="1" applyAlignment="1">
      <alignment horizontal="center" vertical="center"/>
    </xf>
    <xf numFmtId="0" fontId="4" fillId="0" borderId="26" xfId="17" applyBorder="1" applyAlignment="1">
      <alignment horizontal="center"/>
    </xf>
    <xf numFmtId="0" fontId="4" fillId="0" borderId="32" xfId="17" applyBorder="1" applyAlignment="1">
      <alignment horizontal="center"/>
    </xf>
    <xf numFmtId="0" fontId="3" fillId="0" borderId="35" xfId="17" applyFont="1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0" fontId="0" fillId="0" borderId="12" xfId="0" applyBorder="1">
      <alignment vertical="center"/>
    </xf>
    <xf numFmtId="0" fontId="0" fillId="0" borderId="20" xfId="54" applyFont="1" applyBorder="1" applyAlignment="1"/>
    <xf numFmtId="0" fontId="0" fillId="0" borderId="23" xfId="54" applyFont="1" applyBorder="1" applyAlignment="1"/>
    <xf numFmtId="0" fontId="0" fillId="0" borderId="14" xfId="54" applyFont="1" applyBorder="1" applyAlignment="1">
      <alignment horizontal="left"/>
    </xf>
    <xf numFmtId="0" fontId="0" fillId="0" borderId="20" xfId="54" applyFont="1" applyBorder="1" applyAlignment="1">
      <alignment horizontal="center"/>
    </xf>
    <xf numFmtId="0" fontId="6" fillId="0" borderId="1" xfId="17" applyFont="1" applyBorder="1" applyAlignment="1">
      <alignment wrapText="1"/>
    </xf>
    <xf numFmtId="49" fontId="4" fillId="0" borderId="1" xfId="17" applyNumberFormat="1" applyBorder="1" applyAlignment="1">
      <alignment horizontal="center" vertical="center"/>
    </xf>
    <xf numFmtId="0" fontId="4" fillId="0" borderId="1" xfId="17" applyBorder="1" applyAlignment="1">
      <alignment horizontal="center" vertical="center"/>
    </xf>
    <xf numFmtId="176" fontId="4" fillId="0" borderId="1" xfId="17" applyNumberFormat="1" applyBorder="1" applyAlignment="1">
      <alignment horizontal="center" vertical="center"/>
    </xf>
    <xf numFmtId="0" fontId="4" fillId="0" borderId="1" xfId="17" applyBorder="1" applyAlignment="1">
      <alignment horizontal="center"/>
    </xf>
    <xf numFmtId="176" fontId="4" fillId="0" borderId="1" xfId="17" applyNumberFormat="1" applyBorder="1" applyAlignment="1">
      <alignment horizontal="center"/>
    </xf>
    <xf numFmtId="0" fontId="11" fillId="0" borderId="1" xfId="17" applyFont="1" applyBorder="1"/>
    <xf numFmtId="0" fontId="11" fillId="0" borderId="1" xfId="17" applyFont="1" applyBorder="1" applyAlignment="1">
      <alignment horizontal="center"/>
    </xf>
    <xf numFmtId="57" fontId="11" fillId="0" borderId="1" xfId="17" applyNumberFormat="1" applyFont="1" applyBorder="1"/>
    <xf numFmtId="0" fontId="2" fillId="0" borderId="15" xfId="17" applyFont="1" applyBorder="1" applyAlignment="1">
      <alignment horizontal="center" vertical="center"/>
    </xf>
    <xf numFmtId="0" fontId="2" fillId="0" borderId="16" xfId="17" applyFont="1" applyBorder="1" applyAlignment="1">
      <alignment horizontal="center" vertical="center"/>
    </xf>
    <xf numFmtId="0" fontId="2" fillId="0" borderId="17" xfId="17" applyFont="1" applyBorder="1" applyAlignment="1">
      <alignment horizontal="center" vertical="center"/>
    </xf>
    <xf numFmtId="1" fontId="4" fillId="0" borderId="1" xfId="17" applyNumberFormat="1" applyBorder="1" applyAlignment="1">
      <alignment horizontal="center" vertical="center"/>
    </xf>
    <xf numFmtId="0" fontId="0" fillId="0" borderId="23" xfId="54" applyFont="1" applyBorder="1" applyAlignment="1">
      <alignment horizontal="center"/>
    </xf>
    <xf numFmtId="0" fontId="3" fillId="0" borderId="20" xfId="54" applyFont="1" applyBorder="1" applyAlignment="1">
      <alignment horizontal="center"/>
    </xf>
    <xf numFmtId="0" fontId="3" fillId="0" borderId="10" xfId="54" applyFont="1" applyBorder="1" applyAlignment="1">
      <alignment horizontal="center"/>
    </xf>
    <xf numFmtId="0" fontId="3" fillId="0" borderId="14" xfId="54" applyFont="1" applyBorder="1" applyAlignment="1">
      <alignment horizontal="center" vertical="center" wrapText="1"/>
    </xf>
    <xf numFmtId="0" fontId="6" fillId="0" borderId="26" xfId="17" applyFont="1" applyBorder="1"/>
    <xf numFmtId="176" fontId="4" fillId="0" borderId="26" xfId="17" applyNumberFormat="1" applyBorder="1" applyAlignment="1">
      <alignment horizontal="center" vertical="center"/>
    </xf>
    <xf numFmtId="9" fontId="6" fillId="0" borderId="26" xfId="17" applyNumberFormat="1" applyFont="1" applyBorder="1" applyAlignment="1">
      <alignment horizontal="center"/>
    </xf>
    <xf numFmtId="9" fontId="0" fillId="0" borderId="26" xfId="0" applyNumberFormat="1" applyFont="1" applyBorder="1" applyAlignment="1">
      <alignment vertical="center" wrapText="1"/>
    </xf>
    <xf numFmtId="9" fontId="0" fillId="0" borderId="10" xfId="0" applyNumberFormat="1" applyFont="1" applyBorder="1" applyAlignment="1">
      <alignment vertical="center" wrapText="1"/>
    </xf>
    <xf numFmtId="9" fontId="0" fillId="0" borderId="12" xfId="0" applyNumberFormat="1" applyFont="1" applyBorder="1" applyAlignment="1">
      <alignment vertical="center" wrapText="1"/>
    </xf>
    <xf numFmtId="0" fontId="0" fillId="0" borderId="12" xfId="17" applyFont="1" applyBorder="1" applyAlignment="1">
      <alignment horizontal="center" vertical="center" wrapText="1"/>
    </xf>
    <xf numFmtId="0" fontId="11" fillId="0" borderId="26" xfId="17" applyFont="1" applyBorder="1" applyAlignment="1">
      <alignment horizontal="center"/>
    </xf>
    <xf numFmtId="0" fontId="12" fillId="0" borderId="26" xfId="17" applyFont="1" applyBorder="1" applyAlignment="1">
      <alignment horizontal="center" vertical="center" wrapText="1"/>
    </xf>
    <xf numFmtId="0" fontId="12" fillId="0" borderId="10" xfId="17" applyFont="1" applyBorder="1" applyAlignment="1">
      <alignment horizontal="center" vertical="center" wrapText="1"/>
    </xf>
    <xf numFmtId="0" fontId="12" fillId="0" borderId="12" xfId="17" applyFont="1" applyBorder="1" applyAlignment="1">
      <alignment horizontal="center" vertical="center" wrapText="1"/>
    </xf>
    <xf numFmtId="0" fontId="13" fillId="0" borderId="12" xfId="17" applyFont="1" applyBorder="1" applyAlignment="1">
      <alignment horizontal="center" vertical="center" wrapText="1"/>
    </xf>
    <xf numFmtId="0" fontId="0" fillId="0" borderId="20" xfId="54" applyFont="1" applyBorder="1"/>
    <xf numFmtId="0" fontId="0" fillId="0" borderId="24" xfId="54" applyFont="1" applyBorder="1"/>
    <xf numFmtId="0" fontId="3" fillId="0" borderId="25" xfId="54" applyFont="1" applyBorder="1" applyAlignment="1">
      <alignment horizontal="center" vertical="center" wrapText="1"/>
    </xf>
    <xf numFmtId="0" fontId="3" fillId="0" borderId="36" xfId="54" applyFont="1" applyBorder="1" applyAlignment="1">
      <alignment horizontal="center" vertical="center" wrapText="1"/>
    </xf>
    <xf numFmtId="49" fontId="6" fillId="0" borderId="1" xfId="17" applyNumberFormat="1" applyFont="1" applyBorder="1" applyAlignment="1">
      <alignment horizontal="centerContinuous" vertical="distributed"/>
    </xf>
    <xf numFmtId="176" fontId="4" fillId="0" borderId="1" xfId="17" applyNumberFormat="1" applyBorder="1" applyAlignment="1">
      <alignment vertical="center"/>
    </xf>
    <xf numFmtId="0" fontId="4" fillId="0" borderId="1" xfId="17" applyBorder="1"/>
    <xf numFmtId="179" fontId="4" fillId="0" borderId="1" xfId="17" applyNumberFormat="1" applyBorder="1" applyAlignment="1">
      <alignment horizontal="center" vertical="center"/>
    </xf>
    <xf numFmtId="0" fontId="4" fillId="0" borderId="26" xfId="17" applyBorder="1" applyAlignment="1">
      <alignment horizontal="center" vertical="center"/>
    </xf>
    <xf numFmtId="179" fontId="4" fillId="0" borderId="1" xfId="17" applyNumberFormat="1" applyBorder="1" applyAlignment="1">
      <alignment horizontal="center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_ET_STYLE_NoName_00_" xfId="17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普通_活用表_亿元表" xfId="33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常规 2 3 2" xfId="50"/>
    <cellStyle name="60% - 强调文字颜色 6" xfId="51" builtinId="52"/>
    <cellStyle name="e鯪9Y_x000b_" xfId="52"/>
    <cellStyle name="常规 2" xfId="53"/>
    <cellStyle name="常规_Sheet1" xfId="54"/>
    <cellStyle name="样式 1" xfId="55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10.xml" Type="http://schemas.openxmlformats.org/officeDocument/2006/relationships/worksheet"/><Relationship Id="rId11" Target="worksheets/sheet11.xml" Type="http://schemas.openxmlformats.org/officeDocument/2006/relationships/worksheet"/><Relationship Id="rId12" Target="worksheets/sheet12.xml" Type="http://schemas.openxmlformats.org/officeDocument/2006/relationships/worksheet"/><Relationship Id="rId13" Target="worksheets/sheet13.xml" Type="http://schemas.openxmlformats.org/officeDocument/2006/relationships/worksheet"/><Relationship Id="rId14" Target="worksheets/sheet14.xml" Type="http://schemas.openxmlformats.org/officeDocument/2006/relationships/worksheet"/><Relationship Id="rId15" Target="worksheets/sheet15.xml" Type="http://schemas.openxmlformats.org/officeDocument/2006/relationships/worksheet"/><Relationship Id="rId16" Target="worksheets/sheet16.xml" Type="http://schemas.openxmlformats.org/officeDocument/2006/relationships/worksheet"/><Relationship Id="rId17" Target="worksheets/sheet17.xml" Type="http://schemas.openxmlformats.org/officeDocument/2006/relationships/worksheet"/><Relationship Id="rId18" Target="worksheets/sheet18.xml" Type="http://schemas.openxmlformats.org/officeDocument/2006/relationships/worksheet"/><Relationship Id="rId19" Target="worksheets/sheet19.xml" Type="http://schemas.openxmlformats.org/officeDocument/2006/relationships/worksheet"/><Relationship Id="rId2" Target="worksheets/sheet2.xml" Type="http://schemas.openxmlformats.org/officeDocument/2006/relationships/worksheet"/><Relationship Id="rId20" Target="worksheets/sheet20.xml" Type="http://schemas.openxmlformats.org/officeDocument/2006/relationships/worksheet"/><Relationship Id="rId21" Target="worksheets/sheet21.xml" Type="http://schemas.openxmlformats.org/officeDocument/2006/relationships/worksheet"/><Relationship Id="rId22" Target="worksheets/sheet22.xml" Type="http://schemas.openxmlformats.org/officeDocument/2006/relationships/worksheet"/><Relationship Id="rId23" Target="worksheets/sheet23.xml" Type="http://schemas.openxmlformats.org/officeDocument/2006/relationships/worksheet"/><Relationship Id="rId24" Target="worksheets/sheet24.xml" Type="http://schemas.openxmlformats.org/officeDocument/2006/relationships/worksheet"/><Relationship Id="rId25" Target="worksheets/sheet25.xml" Type="http://schemas.openxmlformats.org/officeDocument/2006/relationships/worksheet"/><Relationship Id="rId26" Target="worksheets/sheet26.xml" Type="http://schemas.openxmlformats.org/officeDocument/2006/relationships/worksheet"/><Relationship Id="rId27" Target="worksheets/sheet27.xml" Type="http://schemas.openxmlformats.org/officeDocument/2006/relationships/worksheet"/><Relationship Id="rId28" Target="worksheets/sheet28.xml" Type="http://schemas.openxmlformats.org/officeDocument/2006/relationships/worksheet"/><Relationship Id="rId29" Target="worksheets/sheet29.xml" Type="http://schemas.openxmlformats.org/officeDocument/2006/relationships/worksheet"/><Relationship Id="rId3" Target="worksheets/sheet3.xml" Type="http://schemas.openxmlformats.org/officeDocument/2006/relationships/worksheet"/><Relationship Id="rId30" Target="worksheets/sheet30.xml" Type="http://schemas.openxmlformats.org/officeDocument/2006/relationships/worksheet"/><Relationship Id="rId31" Target="worksheets/sheet31.xml" Type="http://schemas.openxmlformats.org/officeDocument/2006/relationships/worksheet"/><Relationship Id="rId32" Target="worksheets/sheet32.xml" Type="http://schemas.openxmlformats.org/officeDocument/2006/relationships/worksheet"/><Relationship Id="rId33" Target="worksheets/sheet33.xml" Type="http://schemas.openxmlformats.org/officeDocument/2006/relationships/worksheet"/><Relationship Id="rId34" Target="worksheets/sheet34.xml" Type="http://schemas.openxmlformats.org/officeDocument/2006/relationships/worksheet"/><Relationship Id="rId35" Target="worksheets/sheet35.xml" Type="http://schemas.openxmlformats.org/officeDocument/2006/relationships/worksheet"/><Relationship Id="rId36" Target="worksheets/sheet36.xml" Type="http://schemas.openxmlformats.org/officeDocument/2006/relationships/worksheet"/><Relationship Id="rId37" Target="worksheets/sheet37.xml" Type="http://schemas.openxmlformats.org/officeDocument/2006/relationships/worksheet"/><Relationship Id="rId38" Target="worksheets/sheet38.xml" Type="http://schemas.openxmlformats.org/officeDocument/2006/relationships/worksheet"/><Relationship Id="rId39" Target="worksheets/sheet39.xml" Type="http://schemas.openxmlformats.org/officeDocument/2006/relationships/worksheet"/><Relationship Id="rId4" Target="worksheets/sheet4.xml" Type="http://schemas.openxmlformats.org/officeDocument/2006/relationships/worksheet"/><Relationship Id="rId40" Target="worksheets/sheet40.xml" Type="http://schemas.openxmlformats.org/officeDocument/2006/relationships/worksheet"/><Relationship Id="rId41" Target="worksheets/sheet41.xml" Type="http://schemas.openxmlformats.org/officeDocument/2006/relationships/worksheet"/><Relationship Id="rId42" Target="worksheets/sheet42.xml" Type="http://schemas.openxmlformats.org/officeDocument/2006/relationships/worksheet"/><Relationship Id="rId43" Target="worksheets/sheet43.xml" Type="http://schemas.openxmlformats.org/officeDocument/2006/relationships/worksheet"/><Relationship Id="rId44" Target="worksheets/sheet44.xml" Type="http://schemas.openxmlformats.org/officeDocument/2006/relationships/worksheet"/><Relationship Id="rId45" Target="theme/theme1.xml" Type="http://schemas.openxmlformats.org/officeDocument/2006/relationships/theme"/><Relationship Id="rId46" Target="styles.xml" Type="http://schemas.openxmlformats.org/officeDocument/2006/relationships/styles"/><Relationship Id="rId47" Target="sharedStrings.xml" Type="http://schemas.openxmlformats.org/officeDocument/2006/relationships/sharedStrings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K18" sqref="K18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7.125" customWidth="1"/>
    <col min="9" max="9" width="6.25" customWidth="1"/>
    <col min="11" max="11" width="11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3"/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25.5" spans="1:20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5" t="s">
        <v>1</v>
      </c>
      <c r="B3" s="5"/>
      <c r="C3" s="6"/>
      <c r="D3" s="7"/>
      <c r="E3" s="7"/>
      <c r="F3" s="7"/>
      <c r="G3" s="7"/>
      <c r="H3" s="7"/>
      <c r="I3" s="7" t="s">
        <v>2</v>
      </c>
      <c r="J3" s="50"/>
      <c r="K3" s="50"/>
      <c r="L3" s="3"/>
      <c r="M3" s="3"/>
      <c r="N3" s="50"/>
      <c r="O3" s="50"/>
      <c r="P3" s="50" t="s">
        <v>3</v>
      </c>
      <c r="Q3" s="50"/>
      <c r="R3" s="50"/>
      <c r="S3" s="50"/>
      <c r="T3" s="3" t="s">
        <v>2</v>
      </c>
    </row>
    <row r="4" ht="25.5" spans="1:20">
      <c r="A4" s="3"/>
      <c r="B4" s="4"/>
      <c r="C4" s="4"/>
      <c r="D4" s="4"/>
      <c r="E4" s="4"/>
      <c r="F4" s="4"/>
      <c r="G4" s="4"/>
      <c r="H4" s="8">
        <v>43125</v>
      </c>
      <c r="I4" s="8"/>
      <c r="J4" s="8"/>
      <c r="K4" s="4"/>
      <c r="L4" s="4"/>
      <c r="M4" s="4"/>
      <c r="N4" s="4"/>
      <c r="O4" s="4"/>
      <c r="P4" s="4"/>
      <c r="Q4" s="4"/>
      <c r="R4" s="4"/>
      <c r="S4" s="4"/>
      <c r="T4" s="4"/>
    </row>
    <row r="5" ht="25.5" customHeight="1" spans="1:20">
      <c r="A5" s="114"/>
      <c r="B5" s="115"/>
      <c r="C5" s="116"/>
      <c r="D5" s="117"/>
      <c r="E5" s="117"/>
      <c r="F5" s="117"/>
      <c r="G5" s="117"/>
      <c r="H5" s="117"/>
      <c r="I5" s="131"/>
      <c r="J5" s="132" t="s">
        <v>4</v>
      </c>
      <c r="K5" s="133"/>
      <c r="L5" s="56" t="s">
        <v>5</v>
      </c>
      <c r="M5" s="134"/>
      <c r="N5" s="134"/>
      <c r="O5" s="134"/>
      <c r="P5" s="56" t="s">
        <v>6</v>
      </c>
      <c r="Q5" s="134"/>
      <c r="R5" s="134"/>
      <c r="S5" s="147"/>
      <c r="T5" s="148"/>
    </row>
    <row r="6" spans="1:20">
      <c r="A6" s="16" t="s">
        <v>7</v>
      </c>
      <c r="B6" s="14" t="s">
        <v>8</v>
      </c>
      <c r="C6" s="15" t="s">
        <v>9</v>
      </c>
      <c r="D6" s="16" t="s">
        <v>10</v>
      </c>
      <c r="E6" s="16" t="s">
        <v>11</v>
      </c>
      <c r="F6" s="16" t="s">
        <v>12</v>
      </c>
      <c r="G6" s="16" t="s">
        <v>13</v>
      </c>
      <c r="H6" s="16" t="s">
        <v>14</v>
      </c>
      <c r="I6" s="14" t="s">
        <v>15</v>
      </c>
      <c r="J6" s="15" t="s">
        <v>2</v>
      </c>
      <c r="K6" s="56" t="s">
        <v>16</v>
      </c>
      <c r="L6" s="57"/>
      <c r="M6" s="58"/>
      <c r="N6" s="58"/>
      <c r="O6" s="58"/>
      <c r="P6" s="16"/>
      <c r="Q6" s="15"/>
      <c r="R6" s="15"/>
      <c r="S6" s="16" t="s">
        <v>17</v>
      </c>
      <c r="T6" s="149"/>
    </row>
    <row r="7" spans="1:20">
      <c r="A7" s="16"/>
      <c r="B7" s="14"/>
      <c r="C7" s="15"/>
      <c r="D7" s="16"/>
      <c r="E7" s="16"/>
      <c r="F7" s="16"/>
      <c r="G7" s="16"/>
      <c r="H7" s="16"/>
      <c r="I7" s="16"/>
      <c r="J7" s="56"/>
      <c r="K7" s="16"/>
      <c r="L7" s="59"/>
      <c r="M7" s="15"/>
      <c r="N7" s="15"/>
      <c r="O7" s="15"/>
      <c r="P7" s="59" t="s">
        <v>18</v>
      </c>
      <c r="Q7" s="15"/>
      <c r="R7" s="15"/>
      <c r="S7" s="16"/>
      <c r="T7" s="149"/>
    </row>
    <row r="8" spans="1:20">
      <c r="A8" s="16"/>
      <c r="B8" s="14"/>
      <c r="C8" s="15"/>
      <c r="D8" s="16"/>
      <c r="E8" s="16"/>
      <c r="F8" s="16"/>
      <c r="G8" s="16"/>
      <c r="H8" s="16"/>
      <c r="I8" s="16"/>
      <c r="J8" s="16"/>
      <c r="K8" s="16"/>
      <c r="L8" s="14"/>
      <c r="M8" s="56" t="s">
        <v>19</v>
      </c>
      <c r="N8" s="60"/>
      <c r="O8" s="61"/>
      <c r="P8" s="14"/>
      <c r="Q8" s="59" t="s">
        <v>20</v>
      </c>
      <c r="R8" s="15"/>
      <c r="S8" s="16"/>
      <c r="T8" s="149"/>
    </row>
    <row r="9" spans="1:20">
      <c r="A9" s="16"/>
      <c r="B9" s="14"/>
      <c r="C9" s="15"/>
      <c r="D9" s="16"/>
      <c r="E9" s="16"/>
      <c r="F9" s="16"/>
      <c r="G9" s="16"/>
      <c r="H9" s="16"/>
      <c r="I9" s="16"/>
      <c r="J9" s="16" t="s">
        <v>21</v>
      </c>
      <c r="K9" s="16"/>
      <c r="L9" s="14" t="s">
        <v>22</v>
      </c>
      <c r="M9" s="62"/>
      <c r="N9" s="63"/>
      <c r="O9" s="64"/>
      <c r="P9" s="14"/>
      <c r="Q9" s="14" t="s">
        <v>23</v>
      </c>
      <c r="R9" s="56" t="s">
        <v>24</v>
      </c>
      <c r="S9" s="57"/>
      <c r="T9" s="150"/>
    </row>
    <row r="10" ht="30.75" customHeight="1" spans="1:20">
      <c r="A10" s="16"/>
      <c r="B10" s="14"/>
      <c r="C10" s="15"/>
      <c r="D10" s="16"/>
      <c r="E10" s="16"/>
      <c r="F10" s="16"/>
      <c r="G10" s="16"/>
      <c r="H10" s="16"/>
      <c r="I10" s="16"/>
      <c r="J10" s="16"/>
      <c r="K10" s="16"/>
      <c r="L10" s="14"/>
      <c r="M10" s="62"/>
      <c r="N10" s="65"/>
      <c r="O10" s="64"/>
      <c r="P10" s="14"/>
      <c r="Q10" s="14"/>
      <c r="R10" s="14"/>
      <c r="S10" s="93" t="s">
        <v>25</v>
      </c>
      <c r="T10" s="93" t="s">
        <v>26</v>
      </c>
    </row>
    <row r="11" ht="18.75" customHeight="1" spans="1:20">
      <c r="A11" s="17" t="s">
        <v>27</v>
      </c>
      <c r="B11" s="18"/>
      <c r="C11" s="19"/>
      <c r="D11" s="19"/>
      <c r="E11" s="19"/>
      <c r="F11" s="19"/>
      <c r="G11" s="19"/>
      <c r="H11" s="20"/>
      <c r="I11" s="20"/>
      <c r="J11" s="20"/>
      <c r="K11" s="20"/>
      <c r="L11" s="19"/>
      <c r="M11" s="66"/>
      <c r="N11" s="66"/>
      <c r="O11" s="66"/>
      <c r="P11" s="66"/>
      <c r="Q11" s="66"/>
      <c r="R11" s="66"/>
      <c r="S11" s="19"/>
      <c r="T11" s="95"/>
    </row>
    <row r="12" ht="18.75" customHeight="1" spans="1:20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67"/>
      <c r="N12" s="68"/>
      <c r="O12" s="69"/>
      <c r="P12" s="70"/>
      <c r="Q12" s="70"/>
      <c r="R12" s="70"/>
      <c r="S12" s="70"/>
      <c r="T12" s="70"/>
    </row>
    <row r="13" ht="18" customHeight="1" spans="1:20">
      <c r="A13" s="23" t="s">
        <v>28</v>
      </c>
      <c r="B13" s="24"/>
      <c r="C13" s="24"/>
      <c r="D13" s="24"/>
      <c r="E13" s="24"/>
      <c r="F13" s="25"/>
      <c r="G13" s="22"/>
      <c r="H13" s="22"/>
      <c r="I13" s="22"/>
      <c r="J13" s="22"/>
      <c r="K13" s="22"/>
      <c r="L13" s="71"/>
      <c r="M13" s="72"/>
      <c r="N13" s="72"/>
      <c r="O13" s="73"/>
      <c r="P13" s="74"/>
      <c r="Q13" s="74"/>
      <c r="R13" s="74"/>
      <c r="S13" s="71" t="s">
        <v>29</v>
      </c>
      <c r="T13" s="97"/>
    </row>
    <row r="14" ht="18.75" customHeight="1" spans="1:20">
      <c r="A14" s="17" t="s">
        <v>30</v>
      </c>
      <c r="B14" s="26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66"/>
      <c r="N14" s="66"/>
      <c r="O14" s="66"/>
      <c r="P14" s="66"/>
      <c r="Q14" s="66"/>
      <c r="R14" s="66"/>
      <c r="S14" s="20"/>
      <c r="T14" s="98"/>
    </row>
    <row r="15" ht="18.75" customHeight="1" spans="1:20">
      <c r="A15" s="30"/>
      <c r="B15" s="118"/>
      <c r="C15" s="30"/>
      <c r="D15" s="30"/>
      <c r="E15" s="30"/>
      <c r="F15" s="30"/>
      <c r="G15" s="30"/>
      <c r="H15" s="30"/>
      <c r="I15" s="30"/>
      <c r="J15" s="30"/>
      <c r="K15" s="135"/>
      <c r="L15" s="135"/>
      <c r="M15" s="75"/>
      <c r="N15" s="86"/>
      <c r="O15" s="79"/>
      <c r="P15" s="79"/>
      <c r="Q15" s="79"/>
      <c r="R15" s="79"/>
      <c r="S15" s="151"/>
      <c r="T15" s="38"/>
    </row>
    <row r="16" ht="18.75" customHeight="1" spans="1:20">
      <c r="A16" s="23" t="s">
        <v>28</v>
      </c>
      <c r="B16" s="24"/>
      <c r="C16" s="24"/>
      <c r="D16" s="24"/>
      <c r="E16" s="24"/>
      <c r="F16" s="25"/>
      <c r="G16" s="30"/>
      <c r="H16" s="30"/>
      <c r="I16" s="30"/>
      <c r="J16" s="30"/>
      <c r="K16" s="135"/>
      <c r="L16" s="71"/>
      <c r="M16" s="72"/>
      <c r="N16" s="72"/>
      <c r="O16" s="73"/>
      <c r="P16" s="74"/>
      <c r="Q16" s="74"/>
      <c r="R16" s="74"/>
      <c r="S16" s="71" t="s">
        <v>29</v>
      </c>
      <c r="T16" s="97"/>
    </row>
    <row r="17" ht="16.5" customHeight="1" spans="1:20">
      <c r="A17" s="17" t="s">
        <v>31</v>
      </c>
      <c r="B17" s="26"/>
      <c r="C17" s="20"/>
      <c r="D17" s="20"/>
      <c r="E17" s="20"/>
      <c r="F17" s="20"/>
      <c r="G17" s="20"/>
      <c r="H17" s="26"/>
      <c r="I17" s="26"/>
      <c r="J17" s="26"/>
      <c r="K17" s="26"/>
      <c r="L17" s="20"/>
      <c r="M17" s="66"/>
      <c r="N17" s="66"/>
      <c r="O17" s="66"/>
      <c r="P17" s="66"/>
      <c r="Q17" s="66"/>
      <c r="R17" s="66"/>
      <c r="S17" s="20"/>
      <c r="T17" s="98"/>
    </row>
    <row r="18" ht="69" customHeight="1" spans="1:20">
      <c r="A18" s="29">
        <v>1</v>
      </c>
      <c r="B18" s="29" t="s">
        <v>32</v>
      </c>
      <c r="C18" s="29" t="s">
        <v>33</v>
      </c>
      <c r="D18" s="29" t="s">
        <v>34</v>
      </c>
      <c r="E18" s="120">
        <v>2017.11</v>
      </c>
      <c r="F18" s="120">
        <v>2019.6</v>
      </c>
      <c r="G18" s="120">
        <v>22000</v>
      </c>
      <c r="H18" s="120">
        <v>479</v>
      </c>
      <c r="I18" s="120">
        <v>12000</v>
      </c>
      <c r="J18" s="120">
        <v>479</v>
      </c>
      <c r="K18" s="155">
        <v>479</v>
      </c>
      <c r="L18" s="137"/>
      <c r="M18" s="138" t="s">
        <v>35</v>
      </c>
      <c r="N18" s="139"/>
      <c r="O18" s="140"/>
      <c r="P18" s="141"/>
      <c r="Q18" s="141"/>
      <c r="R18" s="141"/>
      <c r="S18" s="152" t="s">
        <v>36</v>
      </c>
      <c r="T18" s="153"/>
    </row>
    <row r="19" ht="21" customHeight="1" spans="1:20">
      <c r="A19" s="23" t="s">
        <v>28</v>
      </c>
      <c r="B19" s="24"/>
      <c r="C19" s="24"/>
      <c r="D19" s="24"/>
      <c r="E19" s="24"/>
      <c r="F19" s="25"/>
      <c r="G19" s="122">
        <f>G18</f>
        <v>22000</v>
      </c>
      <c r="H19" s="122">
        <v>479</v>
      </c>
      <c r="I19" s="122">
        <f>I18</f>
        <v>12000</v>
      </c>
      <c r="J19" s="122">
        <v>479</v>
      </c>
      <c r="K19" s="122">
        <v>479</v>
      </c>
      <c r="L19" s="71"/>
      <c r="M19" s="72"/>
      <c r="N19" s="72"/>
      <c r="O19" s="73"/>
      <c r="P19" s="74"/>
      <c r="Q19" s="74"/>
      <c r="R19" s="74"/>
      <c r="S19" s="105" t="s">
        <v>29</v>
      </c>
      <c r="T19" s="106"/>
    </row>
    <row r="20" ht="21" customHeight="1" spans="1:20">
      <c r="A20" s="17" t="s">
        <v>37</v>
      </c>
      <c r="B20" s="18"/>
      <c r="C20" s="19"/>
      <c r="D20" s="19"/>
      <c r="E20" s="19"/>
      <c r="F20" s="19"/>
      <c r="G20" s="19"/>
      <c r="H20" s="26"/>
      <c r="I20" s="26"/>
      <c r="J20" s="26"/>
      <c r="K20" s="26"/>
      <c r="L20" s="19"/>
      <c r="M20" s="66"/>
      <c r="N20" s="66"/>
      <c r="O20" s="66"/>
      <c r="P20" s="66"/>
      <c r="Q20" s="66"/>
      <c r="R20" s="66"/>
      <c r="S20" s="19"/>
      <c r="T20" s="95"/>
    </row>
    <row r="21" ht="18.75" customHeight="1" spans="1:20">
      <c r="A21" s="124"/>
      <c r="B21" s="124"/>
      <c r="C21" s="124"/>
      <c r="D21" s="125"/>
      <c r="E21" s="126"/>
      <c r="F21" s="124"/>
      <c r="G21" s="124"/>
      <c r="H21" s="125"/>
      <c r="I21" s="125"/>
      <c r="J21" s="125"/>
      <c r="K21" s="142"/>
      <c r="L21" s="142"/>
      <c r="M21" s="143"/>
      <c r="N21" s="144"/>
      <c r="O21" s="145"/>
      <c r="P21" s="146"/>
      <c r="Q21" s="146"/>
      <c r="R21" s="146"/>
      <c r="S21" s="124"/>
      <c r="T21" s="124"/>
    </row>
    <row r="22" ht="21" customHeight="1" spans="1:20">
      <c r="A22" s="23" t="s">
        <v>28</v>
      </c>
      <c r="B22" s="24"/>
      <c r="C22" s="24"/>
      <c r="D22" s="24"/>
      <c r="E22" s="24"/>
      <c r="F22" s="25"/>
      <c r="G22" s="124"/>
      <c r="H22" s="125"/>
      <c r="I22" s="125"/>
      <c r="J22" s="125"/>
      <c r="K22" s="142"/>
      <c r="L22" s="71"/>
      <c r="M22" s="72"/>
      <c r="N22" s="72"/>
      <c r="O22" s="73"/>
      <c r="P22" s="74"/>
      <c r="Q22" s="74"/>
      <c r="R22" s="74"/>
      <c r="S22" s="109" t="s">
        <v>29</v>
      </c>
      <c r="T22" s="110"/>
    </row>
    <row r="23" ht="50.25" customHeight="1" spans="1:20">
      <c r="A23" s="127" t="s">
        <v>38</v>
      </c>
      <c r="B23" s="128"/>
      <c r="C23" s="128"/>
      <c r="D23" s="128"/>
      <c r="E23" s="128"/>
      <c r="F23" s="129"/>
      <c r="G23" s="120">
        <f>G13+G16+G19+G22</f>
        <v>22000</v>
      </c>
      <c r="H23" s="120">
        <f>H13+H16+H19+H22</f>
        <v>479</v>
      </c>
      <c r="I23" s="120">
        <f>I13+I16+I19+I22</f>
        <v>12000</v>
      </c>
      <c r="J23" s="120"/>
      <c r="K23" s="155"/>
      <c r="L23" s="87" t="s">
        <v>39</v>
      </c>
      <c r="M23" s="88"/>
      <c r="N23" s="88"/>
      <c r="O23" s="88"/>
      <c r="P23" s="88"/>
      <c r="Q23" s="88"/>
      <c r="R23" s="88"/>
      <c r="S23" s="88"/>
      <c r="T23" s="111"/>
    </row>
    <row r="24" spans="1:19">
      <c r="A24" s="49" t="s">
        <v>40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M8:O10"/>
    <mergeCell ref="P5:R6"/>
    <mergeCell ref="S6:T9"/>
    <mergeCell ref="L5:O6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D18" sqref="D18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7.125" customWidth="1"/>
    <col min="9" max="9" width="6.25" customWidth="1"/>
    <col min="11" max="11" width="11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3"/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25.5" spans="1:20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5" t="s">
        <v>1</v>
      </c>
      <c r="B3" s="5"/>
      <c r="C3" s="6"/>
      <c r="D3" s="7"/>
      <c r="E3" s="7"/>
      <c r="F3" s="7"/>
      <c r="G3" s="7"/>
      <c r="H3" s="7"/>
      <c r="I3" s="7" t="s">
        <v>2</v>
      </c>
      <c r="J3" s="50"/>
      <c r="K3" s="50"/>
      <c r="L3" s="3"/>
      <c r="M3" s="3"/>
      <c r="N3" s="50"/>
      <c r="O3" s="50"/>
      <c r="P3" s="50" t="s">
        <v>3</v>
      </c>
      <c r="Q3" s="50"/>
      <c r="R3" s="50"/>
      <c r="S3" s="50"/>
      <c r="T3" s="3" t="s">
        <v>2</v>
      </c>
    </row>
    <row r="4" ht="25.5" spans="1:20">
      <c r="A4" s="3"/>
      <c r="B4" s="4"/>
      <c r="C4" s="4"/>
      <c r="D4" s="4"/>
      <c r="E4" s="4"/>
      <c r="F4" s="4"/>
      <c r="G4" s="4"/>
      <c r="H4" s="8">
        <v>43427</v>
      </c>
      <c r="I4" s="8"/>
      <c r="J4" s="8"/>
      <c r="K4" s="4"/>
      <c r="L4" s="4"/>
      <c r="M4" s="4"/>
      <c r="N4" s="4"/>
      <c r="O4" s="4"/>
      <c r="P4" s="4"/>
      <c r="Q4" s="4"/>
      <c r="R4" s="4"/>
      <c r="S4" s="4"/>
      <c r="T4" s="4"/>
    </row>
    <row r="5" ht="25.5" customHeight="1" spans="1:20">
      <c r="A5" s="114"/>
      <c r="B5" s="115"/>
      <c r="C5" s="116"/>
      <c r="D5" s="117"/>
      <c r="E5" s="117"/>
      <c r="F5" s="117"/>
      <c r="G5" s="117"/>
      <c r="H5" s="117"/>
      <c r="I5" s="131"/>
      <c r="J5" s="132" t="s">
        <v>4</v>
      </c>
      <c r="K5" s="133"/>
      <c r="L5" s="56" t="s">
        <v>5</v>
      </c>
      <c r="M5" s="134"/>
      <c r="N5" s="134"/>
      <c r="O5" s="134"/>
      <c r="P5" s="56" t="s">
        <v>6</v>
      </c>
      <c r="Q5" s="134"/>
      <c r="R5" s="134"/>
      <c r="S5" s="147"/>
      <c r="T5" s="148"/>
    </row>
    <row r="6" spans="1:20">
      <c r="A6" s="16" t="s">
        <v>7</v>
      </c>
      <c r="B6" s="14" t="s">
        <v>8</v>
      </c>
      <c r="C6" s="15" t="s">
        <v>9</v>
      </c>
      <c r="D6" s="16" t="s">
        <v>10</v>
      </c>
      <c r="E6" s="16" t="s">
        <v>11</v>
      </c>
      <c r="F6" s="16" t="s">
        <v>12</v>
      </c>
      <c r="G6" s="16" t="s">
        <v>13</v>
      </c>
      <c r="H6" s="16" t="s">
        <v>14</v>
      </c>
      <c r="I6" s="14" t="s">
        <v>15</v>
      </c>
      <c r="J6" s="15" t="s">
        <v>2</v>
      </c>
      <c r="K6" s="56" t="s">
        <v>16</v>
      </c>
      <c r="L6" s="57"/>
      <c r="M6" s="58"/>
      <c r="N6" s="58"/>
      <c r="O6" s="58"/>
      <c r="P6" s="16"/>
      <c r="Q6" s="15"/>
      <c r="R6" s="15"/>
      <c r="S6" s="16" t="s">
        <v>17</v>
      </c>
      <c r="T6" s="149"/>
    </row>
    <row r="7" spans="1:20">
      <c r="A7" s="16"/>
      <c r="B7" s="14"/>
      <c r="C7" s="15"/>
      <c r="D7" s="16"/>
      <c r="E7" s="16"/>
      <c r="F7" s="16"/>
      <c r="G7" s="16"/>
      <c r="H7" s="16"/>
      <c r="I7" s="16"/>
      <c r="J7" s="56"/>
      <c r="K7" s="16"/>
      <c r="L7" s="59"/>
      <c r="M7" s="15"/>
      <c r="N7" s="15"/>
      <c r="O7" s="15"/>
      <c r="P7" s="59" t="s">
        <v>18</v>
      </c>
      <c r="Q7" s="15"/>
      <c r="R7" s="15"/>
      <c r="S7" s="16"/>
      <c r="T7" s="149"/>
    </row>
    <row r="8" spans="1:20">
      <c r="A8" s="16"/>
      <c r="B8" s="14"/>
      <c r="C8" s="15"/>
      <c r="D8" s="16"/>
      <c r="E8" s="16"/>
      <c r="F8" s="16"/>
      <c r="G8" s="16"/>
      <c r="H8" s="16"/>
      <c r="I8" s="16"/>
      <c r="J8" s="16"/>
      <c r="K8" s="16"/>
      <c r="L8" s="14"/>
      <c r="M8" s="56" t="s">
        <v>19</v>
      </c>
      <c r="N8" s="60"/>
      <c r="O8" s="61"/>
      <c r="P8" s="14"/>
      <c r="Q8" s="59" t="s">
        <v>20</v>
      </c>
      <c r="R8" s="15"/>
      <c r="S8" s="16"/>
      <c r="T8" s="149"/>
    </row>
    <row r="9" spans="1:20">
      <c r="A9" s="16"/>
      <c r="B9" s="14"/>
      <c r="C9" s="15"/>
      <c r="D9" s="16"/>
      <c r="E9" s="16"/>
      <c r="F9" s="16"/>
      <c r="G9" s="16"/>
      <c r="H9" s="16"/>
      <c r="I9" s="16"/>
      <c r="J9" s="16" t="s">
        <v>21</v>
      </c>
      <c r="K9" s="16"/>
      <c r="L9" s="14" t="s">
        <v>22</v>
      </c>
      <c r="M9" s="62"/>
      <c r="N9" s="63"/>
      <c r="O9" s="64"/>
      <c r="P9" s="14"/>
      <c r="Q9" s="14" t="s">
        <v>23</v>
      </c>
      <c r="R9" s="56" t="s">
        <v>24</v>
      </c>
      <c r="S9" s="57"/>
      <c r="T9" s="150"/>
    </row>
    <row r="10" ht="30.75" customHeight="1" spans="1:20">
      <c r="A10" s="16"/>
      <c r="B10" s="14"/>
      <c r="C10" s="15"/>
      <c r="D10" s="16"/>
      <c r="E10" s="16"/>
      <c r="F10" s="16"/>
      <c r="G10" s="16"/>
      <c r="H10" s="16"/>
      <c r="I10" s="16"/>
      <c r="J10" s="16"/>
      <c r="K10" s="16"/>
      <c r="L10" s="14"/>
      <c r="M10" s="62"/>
      <c r="N10" s="65"/>
      <c r="O10" s="64"/>
      <c r="P10" s="14"/>
      <c r="Q10" s="14"/>
      <c r="R10" s="14"/>
      <c r="S10" s="93" t="s">
        <v>25</v>
      </c>
      <c r="T10" s="93" t="s">
        <v>26</v>
      </c>
    </row>
    <row r="11" ht="18.75" customHeight="1" spans="1:20">
      <c r="A11" s="17" t="s">
        <v>27</v>
      </c>
      <c r="B11" s="18"/>
      <c r="C11" s="19"/>
      <c r="D11" s="19"/>
      <c r="E11" s="19"/>
      <c r="F11" s="19"/>
      <c r="G11" s="19"/>
      <c r="H11" s="20"/>
      <c r="I11" s="20"/>
      <c r="J11" s="20"/>
      <c r="K11" s="20"/>
      <c r="L11" s="19"/>
      <c r="M11" s="66"/>
      <c r="N11" s="66"/>
      <c r="O11" s="66"/>
      <c r="P11" s="66"/>
      <c r="Q11" s="66"/>
      <c r="R11" s="66"/>
      <c r="S11" s="19"/>
      <c r="T11" s="95"/>
    </row>
    <row r="12" ht="18.75" customHeight="1" spans="1:20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67"/>
      <c r="N12" s="68"/>
      <c r="O12" s="69"/>
      <c r="P12" s="70"/>
      <c r="Q12" s="70"/>
      <c r="R12" s="70"/>
      <c r="S12" s="70"/>
      <c r="T12" s="70"/>
    </row>
    <row r="13" ht="18" customHeight="1" spans="1:20">
      <c r="A13" s="23" t="s">
        <v>28</v>
      </c>
      <c r="B13" s="24"/>
      <c r="C13" s="24"/>
      <c r="D13" s="24"/>
      <c r="E13" s="24"/>
      <c r="F13" s="25"/>
      <c r="G13" s="22"/>
      <c r="H13" s="22"/>
      <c r="I13" s="22"/>
      <c r="J13" s="22"/>
      <c r="K13" s="22"/>
      <c r="L13" s="71"/>
      <c r="M13" s="72"/>
      <c r="N13" s="72"/>
      <c r="O13" s="73"/>
      <c r="P13" s="74"/>
      <c r="Q13" s="74"/>
      <c r="R13" s="74"/>
      <c r="S13" s="71" t="s">
        <v>29</v>
      </c>
      <c r="T13" s="97"/>
    </row>
    <row r="14" ht="18.75" customHeight="1" spans="1:20">
      <c r="A14" s="17" t="s">
        <v>30</v>
      </c>
      <c r="B14" s="26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66"/>
      <c r="N14" s="66"/>
      <c r="O14" s="66"/>
      <c r="P14" s="66"/>
      <c r="Q14" s="66"/>
      <c r="R14" s="66"/>
      <c r="S14" s="20"/>
      <c r="T14" s="98"/>
    </row>
    <row r="15" ht="18.75" customHeight="1" spans="1:20">
      <c r="A15" s="30"/>
      <c r="B15" s="118"/>
      <c r="C15" s="30"/>
      <c r="D15" s="30"/>
      <c r="E15" s="30"/>
      <c r="F15" s="30"/>
      <c r="G15" s="30"/>
      <c r="H15" s="30"/>
      <c r="I15" s="30"/>
      <c r="J15" s="30"/>
      <c r="K15" s="135"/>
      <c r="L15" s="135"/>
      <c r="M15" s="75"/>
      <c r="N15" s="86"/>
      <c r="O15" s="79"/>
      <c r="P15" s="79"/>
      <c r="Q15" s="79"/>
      <c r="R15" s="79"/>
      <c r="S15" s="151"/>
      <c r="T15" s="38"/>
    </row>
    <row r="16" ht="18.75" customHeight="1" spans="1:20">
      <c r="A16" s="23" t="s">
        <v>28</v>
      </c>
      <c r="B16" s="24"/>
      <c r="C16" s="24"/>
      <c r="D16" s="24"/>
      <c r="E16" s="24"/>
      <c r="F16" s="25"/>
      <c r="G16" s="30"/>
      <c r="H16" s="30"/>
      <c r="I16" s="30"/>
      <c r="J16" s="30"/>
      <c r="K16" s="135"/>
      <c r="L16" s="71"/>
      <c r="M16" s="72"/>
      <c r="N16" s="72"/>
      <c r="O16" s="73"/>
      <c r="P16" s="74"/>
      <c r="Q16" s="74"/>
      <c r="R16" s="74"/>
      <c r="S16" s="71" t="s">
        <v>29</v>
      </c>
      <c r="T16" s="97"/>
    </row>
    <row r="17" ht="16.5" customHeight="1" spans="1:20">
      <c r="A17" s="17" t="s">
        <v>31</v>
      </c>
      <c r="B17" s="26"/>
      <c r="C17" s="20"/>
      <c r="D17" s="20"/>
      <c r="E17" s="20"/>
      <c r="F17" s="20"/>
      <c r="G17" s="20"/>
      <c r="H17" s="26"/>
      <c r="I17" s="26"/>
      <c r="J17" s="26"/>
      <c r="K17" s="26"/>
      <c r="L17" s="20"/>
      <c r="M17" s="66"/>
      <c r="N17" s="66"/>
      <c r="O17" s="66"/>
      <c r="P17" s="66"/>
      <c r="Q17" s="66"/>
      <c r="R17" s="66"/>
      <c r="S17" s="20"/>
      <c r="T17" s="98"/>
    </row>
    <row r="18" ht="69" customHeight="1" spans="1:20">
      <c r="A18" s="29">
        <v>1</v>
      </c>
      <c r="B18" s="29" t="s">
        <v>32</v>
      </c>
      <c r="C18" s="29" t="s">
        <v>33</v>
      </c>
      <c r="D18" s="29" t="s">
        <v>34</v>
      </c>
      <c r="E18" s="120">
        <v>2017.11</v>
      </c>
      <c r="F18" s="120">
        <v>2019.6</v>
      </c>
      <c r="G18" s="120">
        <v>22000</v>
      </c>
      <c r="H18" s="120">
        <f>J18</f>
        <v>5304.8</v>
      </c>
      <c r="I18" s="120">
        <v>12000</v>
      </c>
      <c r="J18" s="120">
        <f>479+1140+480+40+26+1306+20+194+48+1440+14.8+117</f>
        <v>5304.8</v>
      </c>
      <c r="K18" s="155">
        <v>117</v>
      </c>
      <c r="L18" s="137"/>
      <c r="M18" s="138" t="s">
        <v>50</v>
      </c>
      <c r="N18" s="139"/>
      <c r="O18" s="140"/>
      <c r="P18" s="141"/>
      <c r="Q18" s="141"/>
      <c r="R18" s="141"/>
      <c r="S18" s="152" t="s">
        <v>36</v>
      </c>
      <c r="T18" s="153"/>
    </row>
    <row r="19" ht="21" customHeight="1" spans="1:20">
      <c r="A19" s="23" t="s">
        <v>28</v>
      </c>
      <c r="B19" s="24"/>
      <c r="C19" s="24"/>
      <c r="D19" s="24"/>
      <c r="E19" s="24"/>
      <c r="F19" s="25"/>
      <c r="G19" s="122">
        <f>G18</f>
        <v>22000</v>
      </c>
      <c r="H19" s="122">
        <f>H18</f>
        <v>5304.8</v>
      </c>
      <c r="I19" s="122">
        <f>I18</f>
        <v>12000</v>
      </c>
      <c r="J19" s="122">
        <f>J18</f>
        <v>5304.8</v>
      </c>
      <c r="K19" s="122">
        <f>K18</f>
        <v>117</v>
      </c>
      <c r="L19" s="71"/>
      <c r="M19" s="72"/>
      <c r="N19" s="72"/>
      <c r="O19" s="73"/>
      <c r="P19" s="74"/>
      <c r="Q19" s="74"/>
      <c r="R19" s="74"/>
      <c r="S19" s="105" t="s">
        <v>29</v>
      </c>
      <c r="T19" s="106"/>
    </row>
    <row r="20" ht="21" customHeight="1" spans="1:20">
      <c r="A20" s="17" t="s">
        <v>37</v>
      </c>
      <c r="B20" s="18"/>
      <c r="C20" s="19"/>
      <c r="D20" s="19"/>
      <c r="E20" s="19"/>
      <c r="F20" s="19"/>
      <c r="G20" s="19"/>
      <c r="H20" s="26"/>
      <c r="I20" s="26"/>
      <c r="J20" s="26"/>
      <c r="K20" s="26"/>
      <c r="L20" s="19"/>
      <c r="M20" s="66"/>
      <c r="N20" s="66"/>
      <c r="O20" s="66"/>
      <c r="P20" s="66"/>
      <c r="Q20" s="66"/>
      <c r="R20" s="66"/>
      <c r="S20" s="19"/>
      <c r="T20" s="95"/>
    </row>
    <row r="21" ht="18.75" customHeight="1" spans="1:20">
      <c r="A21" s="124"/>
      <c r="B21" s="124"/>
      <c r="C21" s="124"/>
      <c r="D21" s="125"/>
      <c r="E21" s="126"/>
      <c r="F21" s="124"/>
      <c r="G21" s="124"/>
      <c r="H21" s="125"/>
      <c r="I21" s="125"/>
      <c r="J21" s="125"/>
      <c r="K21" s="142"/>
      <c r="L21" s="142"/>
      <c r="M21" s="143"/>
      <c r="N21" s="144"/>
      <c r="O21" s="145"/>
      <c r="P21" s="146"/>
      <c r="Q21" s="146"/>
      <c r="R21" s="146"/>
      <c r="S21" s="124"/>
      <c r="T21" s="124"/>
    </row>
    <row r="22" ht="21" customHeight="1" spans="1:20">
      <c r="A22" s="23" t="s">
        <v>28</v>
      </c>
      <c r="B22" s="24"/>
      <c r="C22" s="24"/>
      <c r="D22" s="24"/>
      <c r="E22" s="24"/>
      <c r="F22" s="25"/>
      <c r="G22" s="124"/>
      <c r="H22" s="125"/>
      <c r="I22" s="125"/>
      <c r="J22" s="125"/>
      <c r="K22" s="142"/>
      <c r="L22" s="71"/>
      <c r="M22" s="72"/>
      <c r="N22" s="72"/>
      <c r="O22" s="73"/>
      <c r="P22" s="74"/>
      <c r="Q22" s="74"/>
      <c r="R22" s="74"/>
      <c r="S22" s="109" t="s">
        <v>29</v>
      </c>
      <c r="T22" s="110"/>
    </row>
    <row r="23" ht="50.25" customHeight="1" spans="1:20">
      <c r="A23" s="127" t="s">
        <v>38</v>
      </c>
      <c r="B23" s="128"/>
      <c r="C23" s="128"/>
      <c r="D23" s="128"/>
      <c r="E23" s="128"/>
      <c r="F23" s="129"/>
      <c r="G23" s="120">
        <f>G13+G16+G19+G22</f>
        <v>22000</v>
      </c>
      <c r="H23" s="120">
        <f>H13+H16+H19+H22</f>
        <v>5304.8</v>
      </c>
      <c r="I23" s="120">
        <f>I13+I16+I19+I22</f>
        <v>12000</v>
      </c>
      <c r="J23" s="120">
        <f>J13+J16+J19+J22</f>
        <v>5304.8</v>
      </c>
      <c r="K23" s="120">
        <f>K13+K16+K19+K22</f>
        <v>117</v>
      </c>
      <c r="L23" s="87" t="s">
        <v>39</v>
      </c>
      <c r="M23" s="88"/>
      <c r="N23" s="88"/>
      <c r="O23" s="88"/>
      <c r="P23" s="88"/>
      <c r="Q23" s="88"/>
      <c r="R23" s="88"/>
      <c r="S23" s="88"/>
      <c r="T23" s="111"/>
    </row>
    <row r="24" spans="1:19">
      <c r="A24" s="49" t="s">
        <v>51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M8:O10"/>
    <mergeCell ref="L5:O6"/>
    <mergeCell ref="P5:R6"/>
    <mergeCell ref="S6:T9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topLeftCell="A7" workbookViewId="0">
      <selection activeCell="F26" sqref="F26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7.125" customWidth="1"/>
    <col min="9" max="9" width="6.25" customWidth="1"/>
    <col min="11" max="11" width="11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3"/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25.5" spans="1:20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5" t="s">
        <v>1</v>
      </c>
      <c r="B3" s="5"/>
      <c r="C3" s="6"/>
      <c r="D3" s="7"/>
      <c r="E3" s="7"/>
      <c r="F3" s="7"/>
      <c r="G3" s="7"/>
      <c r="H3" s="7"/>
      <c r="I3" s="7" t="s">
        <v>2</v>
      </c>
      <c r="J3" s="50"/>
      <c r="K3" s="50"/>
      <c r="L3" s="3"/>
      <c r="M3" s="3"/>
      <c r="N3" s="50"/>
      <c r="O3" s="50"/>
      <c r="P3" s="50" t="s">
        <v>3</v>
      </c>
      <c r="Q3" s="50"/>
      <c r="R3" s="50"/>
      <c r="S3" s="50"/>
      <c r="T3" s="3" t="s">
        <v>2</v>
      </c>
    </row>
    <row r="4" ht="25.5" spans="1:20">
      <c r="A4" s="3"/>
      <c r="B4" s="4"/>
      <c r="C4" s="4"/>
      <c r="D4" s="4"/>
      <c r="E4" s="4"/>
      <c r="F4" s="4"/>
      <c r="G4" s="4"/>
      <c r="H4" s="8">
        <v>43458</v>
      </c>
      <c r="I4" s="8"/>
      <c r="J4" s="8"/>
      <c r="K4" s="4"/>
      <c r="L4" s="4"/>
      <c r="M4" s="4"/>
      <c r="N4" s="4"/>
      <c r="O4" s="4"/>
      <c r="P4" s="4"/>
      <c r="Q4" s="4"/>
      <c r="R4" s="4"/>
      <c r="S4" s="4"/>
      <c r="T4" s="4"/>
    </row>
    <row r="5" ht="25.5" customHeight="1" spans="1:20">
      <c r="A5" s="114"/>
      <c r="B5" s="115"/>
      <c r="C5" s="116"/>
      <c r="D5" s="117"/>
      <c r="E5" s="117"/>
      <c r="F5" s="117"/>
      <c r="G5" s="117"/>
      <c r="H5" s="117"/>
      <c r="I5" s="131"/>
      <c r="J5" s="132" t="s">
        <v>4</v>
      </c>
      <c r="K5" s="133"/>
      <c r="L5" s="56" t="s">
        <v>5</v>
      </c>
      <c r="M5" s="134"/>
      <c r="N5" s="134"/>
      <c r="O5" s="134"/>
      <c r="P5" s="56" t="s">
        <v>6</v>
      </c>
      <c r="Q5" s="134"/>
      <c r="R5" s="134"/>
      <c r="S5" s="147"/>
      <c r="T5" s="148"/>
    </row>
    <row r="6" spans="1:20">
      <c r="A6" s="16" t="s">
        <v>7</v>
      </c>
      <c r="B6" s="14" t="s">
        <v>8</v>
      </c>
      <c r="C6" s="15" t="s">
        <v>9</v>
      </c>
      <c r="D6" s="16" t="s">
        <v>10</v>
      </c>
      <c r="E6" s="16" t="s">
        <v>11</v>
      </c>
      <c r="F6" s="16" t="s">
        <v>12</v>
      </c>
      <c r="G6" s="16" t="s">
        <v>13</v>
      </c>
      <c r="H6" s="16" t="s">
        <v>14</v>
      </c>
      <c r="I6" s="14" t="s">
        <v>15</v>
      </c>
      <c r="J6" s="15" t="s">
        <v>2</v>
      </c>
      <c r="K6" s="56" t="s">
        <v>16</v>
      </c>
      <c r="L6" s="57"/>
      <c r="M6" s="58"/>
      <c r="N6" s="58"/>
      <c r="O6" s="58"/>
      <c r="P6" s="16"/>
      <c r="Q6" s="15"/>
      <c r="R6" s="15"/>
      <c r="S6" s="16" t="s">
        <v>17</v>
      </c>
      <c r="T6" s="149"/>
    </row>
    <row r="7" spans="1:20">
      <c r="A7" s="16"/>
      <c r="B7" s="14"/>
      <c r="C7" s="15"/>
      <c r="D7" s="16"/>
      <c r="E7" s="16"/>
      <c r="F7" s="16"/>
      <c r="G7" s="16"/>
      <c r="H7" s="16"/>
      <c r="I7" s="16"/>
      <c r="J7" s="56"/>
      <c r="K7" s="16"/>
      <c r="L7" s="59"/>
      <c r="M7" s="15"/>
      <c r="N7" s="15"/>
      <c r="O7" s="15"/>
      <c r="P7" s="59" t="s">
        <v>18</v>
      </c>
      <c r="Q7" s="15"/>
      <c r="R7" s="15"/>
      <c r="S7" s="16"/>
      <c r="T7" s="149"/>
    </row>
    <row r="8" spans="1:20">
      <c r="A8" s="16"/>
      <c r="B8" s="14"/>
      <c r="C8" s="15"/>
      <c r="D8" s="16"/>
      <c r="E8" s="16"/>
      <c r="F8" s="16"/>
      <c r="G8" s="16"/>
      <c r="H8" s="16"/>
      <c r="I8" s="16"/>
      <c r="J8" s="16"/>
      <c r="K8" s="16"/>
      <c r="L8" s="14"/>
      <c r="M8" s="56" t="s">
        <v>19</v>
      </c>
      <c r="N8" s="60"/>
      <c r="O8" s="61"/>
      <c r="P8" s="14"/>
      <c r="Q8" s="59" t="s">
        <v>20</v>
      </c>
      <c r="R8" s="15"/>
      <c r="S8" s="16"/>
      <c r="T8" s="149"/>
    </row>
    <row r="9" spans="1:20">
      <c r="A9" s="16"/>
      <c r="B9" s="14"/>
      <c r="C9" s="15"/>
      <c r="D9" s="16"/>
      <c r="E9" s="16"/>
      <c r="F9" s="16"/>
      <c r="G9" s="16"/>
      <c r="H9" s="16"/>
      <c r="I9" s="16"/>
      <c r="J9" s="16" t="s">
        <v>21</v>
      </c>
      <c r="K9" s="16"/>
      <c r="L9" s="14" t="s">
        <v>22</v>
      </c>
      <c r="M9" s="62"/>
      <c r="N9" s="63"/>
      <c r="O9" s="64"/>
      <c r="P9" s="14"/>
      <c r="Q9" s="14" t="s">
        <v>23</v>
      </c>
      <c r="R9" s="56" t="s">
        <v>24</v>
      </c>
      <c r="S9" s="57"/>
      <c r="T9" s="150"/>
    </row>
    <row r="10" ht="30.75" customHeight="1" spans="1:20">
      <c r="A10" s="16"/>
      <c r="B10" s="14"/>
      <c r="C10" s="15"/>
      <c r="D10" s="16"/>
      <c r="E10" s="16"/>
      <c r="F10" s="16"/>
      <c r="G10" s="16"/>
      <c r="H10" s="16"/>
      <c r="I10" s="16"/>
      <c r="J10" s="16"/>
      <c r="K10" s="16"/>
      <c r="L10" s="14"/>
      <c r="M10" s="62"/>
      <c r="N10" s="65"/>
      <c r="O10" s="64"/>
      <c r="P10" s="14"/>
      <c r="Q10" s="14"/>
      <c r="R10" s="14"/>
      <c r="S10" s="93" t="s">
        <v>25</v>
      </c>
      <c r="T10" s="93" t="s">
        <v>26</v>
      </c>
    </row>
    <row r="11" ht="18.75" customHeight="1" spans="1:20">
      <c r="A11" s="17" t="s">
        <v>27</v>
      </c>
      <c r="B11" s="18"/>
      <c r="C11" s="19"/>
      <c r="D11" s="19"/>
      <c r="E11" s="19"/>
      <c r="F11" s="19"/>
      <c r="G11" s="19"/>
      <c r="H11" s="20"/>
      <c r="I11" s="20"/>
      <c r="J11" s="20"/>
      <c r="K11" s="20"/>
      <c r="L11" s="19"/>
      <c r="M11" s="66"/>
      <c r="N11" s="66"/>
      <c r="O11" s="66"/>
      <c r="P11" s="66"/>
      <c r="Q11" s="66"/>
      <c r="R11" s="66"/>
      <c r="S11" s="19"/>
      <c r="T11" s="95"/>
    </row>
    <row r="12" ht="18.75" customHeight="1" spans="1:20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67"/>
      <c r="N12" s="68"/>
      <c r="O12" s="69"/>
      <c r="P12" s="70"/>
      <c r="Q12" s="70"/>
      <c r="R12" s="70"/>
      <c r="S12" s="70"/>
      <c r="T12" s="70"/>
    </row>
    <row r="13" ht="18" customHeight="1" spans="1:20">
      <c r="A13" s="23" t="s">
        <v>28</v>
      </c>
      <c r="B13" s="24"/>
      <c r="C13" s="24"/>
      <c r="D13" s="24"/>
      <c r="E13" s="24"/>
      <c r="F13" s="25"/>
      <c r="G13" s="22"/>
      <c r="H13" s="22"/>
      <c r="I13" s="22"/>
      <c r="J13" s="22"/>
      <c r="K13" s="22"/>
      <c r="L13" s="71"/>
      <c r="M13" s="72"/>
      <c r="N13" s="72"/>
      <c r="O13" s="73"/>
      <c r="P13" s="74"/>
      <c r="Q13" s="74"/>
      <c r="R13" s="74"/>
      <c r="S13" s="71" t="s">
        <v>29</v>
      </c>
      <c r="T13" s="97"/>
    </row>
    <row r="14" ht="18.75" customHeight="1" spans="1:20">
      <c r="A14" s="17" t="s">
        <v>30</v>
      </c>
      <c r="B14" s="26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66"/>
      <c r="N14" s="66"/>
      <c r="O14" s="66"/>
      <c r="P14" s="66"/>
      <c r="Q14" s="66"/>
      <c r="R14" s="66"/>
      <c r="S14" s="20"/>
      <c r="T14" s="98"/>
    </row>
    <row r="15" ht="18.75" customHeight="1" spans="1:20">
      <c r="A15" s="30"/>
      <c r="B15" s="118"/>
      <c r="C15" s="30"/>
      <c r="D15" s="30"/>
      <c r="E15" s="30"/>
      <c r="F15" s="30"/>
      <c r="G15" s="30"/>
      <c r="H15" s="30"/>
      <c r="I15" s="30"/>
      <c r="J15" s="30"/>
      <c r="K15" s="135"/>
      <c r="L15" s="135"/>
      <c r="M15" s="75"/>
      <c r="N15" s="86"/>
      <c r="O15" s="79"/>
      <c r="P15" s="79"/>
      <c r="Q15" s="79"/>
      <c r="R15" s="79"/>
      <c r="S15" s="151"/>
      <c r="T15" s="38"/>
    </row>
    <row r="16" ht="18.75" customHeight="1" spans="1:20">
      <c r="A16" s="23" t="s">
        <v>28</v>
      </c>
      <c r="B16" s="24"/>
      <c r="C16" s="24"/>
      <c r="D16" s="24"/>
      <c r="E16" s="24"/>
      <c r="F16" s="25"/>
      <c r="G16" s="30"/>
      <c r="H16" s="30"/>
      <c r="I16" s="30"/>
      <c r="J16" s="30"/>
      <c r="K16" s="135"/>
      <c r="L16" s="71"/>
      <c r="M16" s="72"/>
      <c r="N16" s="72"/>
      <c r="O16" s="73"/>
      <c r="P16" s="74"/>
      <c r="Q16" s="74"/>
      <c r="R16" s="74"/>
      <c r="S16" s="71" t="s">
        <v>29</v>
      </c>
      <c r="T16" s="97"/>
    </row>
    <row r="17" ht="16.5" customHeight="1" spans="1:20">
      <c r="A17" s="17" t="s">
        <v>31</v>
      </c>
      <c r="B17" s="26"/>
      <c r="C17" s="20"/>
      <c r="D17" s="20"/>
      <c r="E17" s="20"/>
      <c r="F17" s="20"/>
      <c r="G17" s="20"/>
      <c r="H17" s="26"/>
      <c r="I17" s="26"/>
      <c r="J17" s="26"/>
      <c r="K17" s="26"/>
      <c r="L17" s="20"/>
      <c r="M17" s="66"/>
      <c r="N17" s="66"/>
      <c r="O17" s="66"/>
      <c r="P17" s="66"/>
      <c r="Q17" s="66"/>
      <c r="R17" s="66"/>
      <c r="S17" s="20"/>
      <c r="T17" s="98"/>
    </row>
    <row r="18" ht="69" customHeight="1" spans="1:20">
      <c r="A18" s="29">
        <v>1</v>
      </c>
      <c r="B18" s="29" t="s">
        <v>32</v>
      </c>
      <c r="C18" s="29" t="s">
        <v>33</v>
      </c>
      <c r="D18" s="29" t="s">
        <v>34</v>
      </c>
      <c r="E18" s="120">
        <v>2017.11</v>
      </c>
      <c r="F18" s="120">
        <v>2019.6</v>
      </c>
      <c r="G18" s="120">
        <v>22000</v>
      </c>
      <c r="H18" s="120">
        <v>11051</v>
      </c>
      <c r="I18" s="120">
        <v>12000</v>
      </c>
      <c r="J18" s="120">
        <f>481.45+7105+91</f>
        <v>7677.45</v>
      </c>
      <c r="K18" s="155">
        <v>2372.65</v>
      </c>
      <c r="L18" s="137"/>
      <c r="M18" s="138" t="s">
        <v>52</v>
      </c>
      <c r="N18" s="139"/>
      <c r="O18" s="140"/>
      <c r="P18" s="141"/>
      <c r="Q18" s="141"/>
      <c r="R18" s="141"/>
      <c r="S18" s="152" t="s">
        <v>36</v>
      </c>
      <c r="T18" s="153"/>
    </row>
    <row r="19" ht="21" customHeight="1" spans="1:20">
      <c r="A19" s="23" t="s">
        <v>28</v>
      </c>
      <c r="B19" s="24"/>
      <c r="C19" s="24"/>
      <c r="D19" s="24"/>
      <c r="E19" s="24"/>
      <c r="F19" s="25"/>
      <c r="G19" s="122">
        <f>G18</f>
        <v>22000</v>
      </c>
      <c r="H19" s="122">
        <f>H18</f>
        <v>11051</v>
      </c>
      <c r="I19" s="122">
        <f>I18</f>
        <v>12000</v>
      </c>
      <c r="J19" s="122">
        <f>J18</f>
        <v>7677.45</v>
      </c>
      <c r="K19" s="122">
        <f>K18</f>
        <v>2372.65</v>
      </c>
      <c r="L19" s="71"/>
      <c r="M19" s="72"/>
      <c r="N19" s="72"/>
      <c r="O19" s="73"/>
      <c r="P19" s="74"/>
      <c r="Q19" s="74"/>
      <c r="R19" s="74"/>
      <c r="S19" s="105" t="s">
        <v>29</v>
      </c>
      <c r="T19" s="106"/>
    </row>
    <row r="20" ht="21" customHeight="1" spans="1:20">
      <c r="A20" s="17" t="s">
        <v>37</v>
      </c>
      <c r="B20" s="18"/>
      <c r="C20" s="19"/>
      <c r="D20" s="19"/>
      <c r="E20" s="19"/>
      <c r="F20" s="19"/>
      <c r="G20" s="19"/>
      <c r="H20" s="26"/>
      <c r="I20" s="26"/>
      <c r="J20" s="26"/>
      <c r="K20" s="26"/>
      <c r="L20" s="19"/>
      <c r="M20" s="66"/>
      <c r="N20" s="66"/>
      <c r="O20" s="66"/>
      <c r="P20" s="66"/>
      <c r="Q20" s="66"/>
      <c r="R20" s="66"/>
      <c r="S20" s="19"/>
      <c r="T20" s="95"/>
    </row>
    <row r="21" ht="18.75" customHeight="1" spans="1:20">
      <c r="A21" s="124"/>
      <c r="B21" s="124"/>
      <c r="C21" s="124"/>
      <c r="D21" s="125"/>
      <c r="E21" s="126"/>
      <c r="F21" s="124"/>
      <c r="G21" s="124"/>
      <c r="H21" s="125"/>
      <c r="I21" s="125"/>
      <c r="J21" s="125"/>
      <c r="K21" s="142"/>
      <c r="L21" s="142"/>
      <c r="M21" s="143"/>
      <c r="N21" s="144"/>
      <c r="O21" s="145"/>
      <c r="P21" s="146"/>
      <c r="Q21" s="146"/>
      <c r="R21" s="146"/>
      <c r="S21" s="124"/>
      <c r="T21" s="124"/>
    </row>
    <row r="22" ht="21" customHeight="1" spans="1:20">
      <c r="A22" s="23" t="s">
        <v>28</v>
      </c>
      <c r="B22" s="24"/>
      <c r="C22" s="24"/>
      <c r="D22" s="24"/>
      <c r="E22" s="24"/>
      <c r="F22" s="25"/>
      <c r="G22" s="124"/>
      <c r="H22" s="125"/>
      <c r="I22" s="125"/>
      <c r="J22" s="125"/>
      <c r="K22" s="142"/>
      <c r="L22" s="71"/>
      <c r="M22" s="72"/>
      <c r="N22" s="72"/>
      <c r="O22" s="73"/>
      <c r="P22" s="74"/>
      <c r="Q22" s="74"/>
      <c r="R22" s="74"/>
      <c r="S22" s="109" t="s">
        <v>29</v>
      </c>
      <c r="T22" s="110"/>
    </row>
    <row r="23" ht="50.25" customHeight="1" spans="1:20">
      <c r="A23" s="127" t="s">
        <v>38</v>
      </c>
      <c r="B23" s="128"/>
      <c r="C23" s="128"/>
      <c r="D23" s="128"/>
      <c r="E23" s="128"/>
      <c r="F23" s="129"/>
      <c r="G23" s="120">
        <f>G13+G16+G19+G22</f>
        <v>22000</v>
      </c>
      <c r="H23" s="120">
        <f>H13+H16+H19+H22</f>
        <v>11051</v>
      </c>
      <c r="I23" s="120">
        <f>I13+I16+I19+I22</f>
        <v>12000</v>
      </c>
      <c r="J23" s="120">
        <f>J13+J16+J19+J22</f>
        <v>7677.45</v>
      </c>
      <c r="K23" s="120">
        <f>K13+K16+K19+K22</f>
        <v>2372.65</v>
      </c>
      <c r="L23" s="87" t="s">
        <v>39</v>
      </c>
      <c r="M23" s="88"/>
      <c r="N23" s="88"/>
      <c r="O23" s="88"/>
      <c r="P23" s="88"/>
      <c r="Q23" s="88"/>
      <c r="R23" s="88"/>
      <c r="S23" s="88"/>
      <c r="T23" s="111"/>
    </row>
    <row r="24" spans="1:19">
      <c r="A24" s="49" t="s">
        <v>53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M8:O10"/>
    <mergeCell ref="L5:O6"/>
    <mergeCell ref="P5:R6"/>
    <mergeCell ref="S6:T9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topLeftCell="A10" workbookViewId="0">
      <selection activeCell="C18" sqref="C18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7.125" customWidth="1"/>
    <col min="9" max="9" width="6.25" customWidth="1"/>
    <col min="11" max="11" width="11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3"/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25.5" spans="1:20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5" t="s">
        <v>1</v>
      </c>
      <c r="B3" s="5"/>
      <c r="C3" s="6"/>
      <c r="D3" s="7"/>
      <c r="E3" s="7"/>
      <c r="F3" s="7"/>
      <c r="G3" s="7"/>
      <c r="H3" s="7"/>
      <c r="I3" s="7" t="s">
        <v>2</v>
      </c>
      <c r="J3" s="50"/>
      <c r="K3" s="50"/>
      <c r="L3" s="3"/>
      <c r="M3" s="3"/>
      <c r="N3" s="50"/>
      <c r="O3" s="50"/>
      <c r="P3" s="50" t="s">
        <v>3</v>
      </c>
      <c r="Q3" s="50"/>
      <c r="R3" s="50"/>
      <c r="S3" s="50"/>
      <c r="T3" s="3" t="s">
        <v>2</v>
      </c>
    </row>
    <row r="4" ht="25.5" spans="1:20">
      <c r="A4" s="3"/>
      <c r="B4" s="4"/>
      <c r="C4" s="4"/>
      <c r="D4" s="4"/>
      <c r="E4" s="4"/>
      <c r="F4" s="4"/>
      <c r="G4" s="4"/>
      <c r="H4" s="8">
        <v>43490</v>
      </c>
      <c r="I4" s="8"/>
      <c r="J4" s="8"/>
      <c r="K4" s="4"/>
      <c r="L4" s="4"/>
      <c r="M4" s="4"/>
      <c r="N4" s="4"/>
      <c r="O4" s="4"/>
      <c r="P4" s="4"/>
      <c r="Q4" s="4"/>
      <c r="R4" s="4"/>
      <c r="S4" s="4"/>
      <c r="T4" s="4"/>
    </row>
    <row r="5" ht="25.5" customHeight="1" spans="1:20">
      <c r="A5" s="114"/>
      <c r="B5" s="115"/>
      <c r="C5" s="116"/>
      <c r="D5" s="117"/>
      <c r="E5" s="117"/>
      <c r="F5" s="117"/>
      <c r="G5" s="117"/>
      <c r="H5" s="117"/>
      <c r="I5" s="131"/>
      <c r="J5" s="132" t="s">
        <v>4</v>
      </c>
      <c r="K5" s="133"/>
      <c r="L5" s="56" t="s">
        <v>5</v>
      </c>
      <c r="M5" s="134"/>
      <c r="N5" s="134"/>
      <c r="O5" s="134"/>
      <c r="P5" s="56" t="s">
        <v>6</v>
      </c>
      <c r="Q5" s="134"/>
      <c r="R5" s="134"/>
      <c r="S5" s="147"/>
      <c r="T5" s="148"/>
    </row>
    <row r="6" spans="1:20">
      <c r="A6" s="16" t="s">
        <v>7</v>
      </c>
      <c r="B6" s="14" t="s">
        <v>8</v>
      </c>
      <c r="C6" s="15" t="s">
        <v>9</v>
      </c>
      <c r="D6" s="16" t="s">
        <v>10</v>
      </c>
      <c r="E6" s="16" t="s">
        <v>11</v>
      </c>
      <c r="F6" s="16" t="s">
        <v>12</v>
      </c>
      <c r="G6" s="16" t="s">
        <v>13</v>
      </c>
      <c r="H6" s="16" t="s">
        <v>14</v>
      </c>
      <c r="I6" s="14" t="s">
        <v>15</v>
      </c>
      <c r="J6" s="15" t="s">
        <v>2</v>
      </c>
      <c r="K6" s="56" t="s">
        <v>16</v>
      </c>
      <c r="L6" s="57"/>
      <c r="M6" s="58"/>
      <c r="N6" s="58"/>
      <c r="O6" s="58"/>
      <c r="P6" s="16"/>
      <c r="Q6" s="15"/>
      <c r="R6" s="15"/>
      <c r="S6" s="16" t="s">
        <v>17</v>
      </c>
      <c r="T6" s="149"/>
    </row>
    <row r="7" spans="1:20">
      <c r="A7" s="16"/>
      <c r="B7" s="14"/>
      <c r="C7" s="15"/>
      <c r="D7" s="16"/>
      <c r="E7" s="16"/>
      <c r="F7" s="16"/>
      <c r="G7" s="16"/>
      <c r="H7" s="16"/>
      <c r="I7" s="16"/>
      <c r="J7" s="56"/>
      <c r="K7" s="16"/>
      <c r="L7" s="59"/>
      <c r="M7" s="15"/>
      <c r="N7" s="15"/>
      <c r="O7" s="15"/>
      <c r="P7" s="59" t="s">
        <v>18</v>
      </c>
      <c r="Q7" s="15"/>
      <c r="R7" s="15"/>
      <c r="S7" s="16"/>
      <c r="T7" s="149"/>
    </row>
    <row r="8" spans="1:20">
      <c r="A8" s="16"/>
      <c r="B8" s="14"/>
      <c r="C8" s="15"/>
      <c r="D8" s="16"/>
      <c r="E8" s="16"/>
      <c r="F8" s="16"/>
      <c r="G8" s="16"/>
      <c r="H8" s="16"/>
      <c r="I8" s="16"/>
      <c r="J8" s="16"/>
      <c r="K8" s="16"/>
      <c r="L8" s="14"/>
      <c r="M8" s="56" t="s">
        <v>19</v>
      </c>
      <c r="N8" s="60"/>
      <c r="O8" s="61"/>
      <c r="P8" s="14"/>
      <c r="Q8" s="59" t="s">
        <v>20</v>
      </c>
      <c r="R8" s="15"/>
      <c r="S8" s="16"/>
      <c r="T8" s="149"/>
    </row>
    <row r="9" spans="1:20">
      <c r="A9" s="16"/>
      <c r="B9" s="14"/>
      <c r="C9" s="15"/>
      <c r="D9" s="16"/>
      <c r="E9" s="16"/>
      <c r="F9" s="16"/>
      <c r="G9" s="16"/>
      <c r="H9" s="16"/>
      <c r="I9" s="16"/>
      <c r="J9" s="16" t="s">
        <v>21</v>
      </c>
      <c r="K9" s="16"/>
      <c r="L9" s="14" t="s">
        <v>22</v>
      </c>
      <c r="M9" s="62"/>
      <c r="N9" s="63"/>
      <c r="O9" s="64"/>
      <c r="P9" s="14"/>
      <c r="Q9" s="14" t="s">
        <v>23</v>
      </c>
      <c r="R9" s="56" t="s">
        <v>24</v>
      </c>
      <c r="S9" s="57"/>
      <c r="T9" s="150"/>
    </row>
    <row r="10" ht="30.75" customHeight="1" spans="1:20">
      <c r="A10" s="16"/>
      <c r="B10" s="14"/>
      <c r="C10" s="15"/>
      <c r="D10" s="16"/>
      <c r="E10" s="16"/>
      <c r="F10" s="16"/>
      <c r="G10" s="16"/>
      <c r="H10" s="16"/>
      <c r="I10" s="16"/>
      <c r="J10" s="16"/>
      <c r="K10" s="16"/>
      <c r="L10" s="14"/>
      <c r="M10" s="62"/>
      <c r="N10" s="65"/>
      <c r="O10" s="64"/>
      <c r="P10" s="14"/>
      <c r="Q10" s="14"/>
      <c r="R10" s="14"/>
      <c r="S10" s="93" t="s">
        <v>25</v>
      </c>
      <c r="T10" s="93" t="s">
        <v>26</v>
      </c>
    </row>
    <row r="11" ht="18.75" customHeight="1" spans="1:20">
      <c r="A11" s="17" t="s">
        <v>27</v>
      </c>
      <c r="B11" s="18"/>
      <c r="C11" s="19"/>
      <c r="D11" s="19"/>
      <c r="E11" s="19"/>
      <c r="F11" s="19"/>
      <c r="G11" s="19"/>
      <c r="H11" s="20"/>
      <c r="I11" s="20"/>
      <c r="J11" s="20"/>
      <c r="K11" s="20"/>
      <c r="L11" s="19"/>
      <c r="M11" s="66"/>
      <c r="N11" s="66"/>
      <c r="O11" s="66"/>
      <c r="P11" s="66"/>
      <c r="Q11" s="66"/>
      <c r="R11" s="66"/>
      <c r="S11" s="19"/>
      <c r="T11" s="95"/>
    </row>
    <row r="12" ht="18.75" customHeight="1" spans="1:20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67"/>
      <c r="N12" s="68"/>
      <c r="O12" s="69"/>
      <c r="P12" s="70"/>
      <c r="Q12" s="70"/>
      <c r="R12" s="70"/>
      <c r="S12" s="70"/>
      <c r="T12" s="70"/>
    </row>
    <row r="13" ht="18" customHeight="1" spans="1:20">
      <c r="A13" s="23" t="s">
        <v>28</v>
      </c>
      <c r="B13" s="24"/>
      <c r="C13" s="24"/>
      <c r="D13" s="24"/>
      <c r="E13" s="24"/>
      <c r="F13" s="25"/>
      <c r="G13" s="22"/>
      <c r="H13" s="22"/>
      <c r="I13" s="22"/>
      <c r="J13" s="22"/>
      <c r="K13" s="22"/>
      <c r="L13" s="71"/>
      <c r="M13" s="72"/>
      <c r="N13" s="72"/>
      <c r="O13" s="73"/>
      <c r="P13" s="74"/>
      <c r="Q13" s="74"/>
      <c r="R13" s="74"/>
      <c r="S13" s="71" t="s">
        <v>29</v>
      </c>
      <c r="T13" s="97"/>
    </row>
    <row r="14" ht="18.75" customHeight="1" spans="1:20">
      <c r="A14" s="17" t="s">
        <v>30</v>
      </c>
      <c r="B14" s="26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66"/>
      <c r="N14" s="66"/>
      <c r="O14" s="66"/>
      <c r="P14" s="66"/>
      <c r="Q14" s="66"/>
      <c r="R14" s="66"/>
      <c r="S14" s="20"/>
      <c r="T14" s="98"/>
    </row>
    <row r="15" ht="18.75" customHeight="1" spans="1:20">
      <c r="A15" s="30"/>
      <c r="B15" s="118"/>
      <c r="C15" s="30"/>
      <c r="D15" s="30"/>
      <c r="E15" s="30"/>
      <c r="F15" s="30"/>
      <c r="G15" s="30"/>
      <c r="H15" s="30"/>
      <c r="I15" s="30"/>
      <c r="J15" s="30"/>
      <c r="K15" s="135"/>
      <c r="L15" s="135"/>
      <c r="M15" s="75"/>
      <c r="N15" s="86"/>
      <c r="O15" s="79"/>
      <c r="P15" s="79"/>
      <c r="Q15" s="79"/>
      <c r="R15" s="79"/>
      <c r="S15" s="151"/>
      <c r="T15" s="38"/>
    </row>
    <row r="16" ht="18.75" customHeight="1" spans="1:20">
      <c r="A16" s="23" t="s">
        <v>28</v>
      </c>
      <c r="B16" s="24"/>
      <c r="C16" s="24"/>
      <c r="D16" s="24"/>
      <c r="E16" s="24"/>
      <c r="F16" s="25"/>
      <c r="G16" s="30"/>
      <c r="H16" s="30"/>
      <c r="I16" s="30"/>
      <c r="J16" s="30"/>
      <c r="K16" s="135"/>
      <c r="L16" s="71"/>
      <c r="M16" s="72"/>
      <c r="N16" s="72"/>
      <c r="O16" s="73"/>
      <c r="P16" s="74"/>
      <c r="Q16" s="74"/>
      <c r="R16" s="74"/>
      <c r="S16" s="71" t="s">
        <v>29</v>
      </c>
      <c r="T16" s="97"/>
    </row>
    <row r="17" ht="16.5" customHeight="1" spans="1:20">
      <c r="A17" s="17" t="s">
        <v>31</v>
      </c>
      <c r="B17" s="26"/>
      <c r="C17" s="20"/>
      <c r="D17" s="20"/>
      <c r="E17" s="20"/>
      <c r="F17" s="20"/>
      <c r="G17" s="20"/>
      <c r="H17" s="26"/>
      <c r="I17" s="26"/>
      <c r="J17" s="26"/>
      <c r="K17" s="26"/>
      <c r="L17" s="20"/>
      <c r="M17" s="66"/>
      <c r="N17" s="66"/>
      <c r="O17" s="66"/>
      <c r="P17" s="66"/>
      <c r="Q17" s="66"/>
      <c r="R17" s="66"/>
      <c r="S17" s="20"/>
      <c r="T17" s="98"/>
    </row>
    <row r="18" ht="69" customHeight="1" spans="1:20">
      <c r="A18" s="29">
        <v>1</v>
      </c>
      <c r="B18" s="29" t="s">
        <v>32</v>
      </c>
      <c r="C18" s="29" t="s">
        <v>33</v>
      </c>
      <c r="D18" s="29" t="s">
        <v>34</v>
      </c>
      <c r="E18" s="120">
        <v>2017.11</v>
      </c>
      <c r="F18" s="120">
        <v>2019.6</v>
      </c>
      <c r="G18" s="120">
        <v>22000</v>
      </c>
      <c r="H18" s="120">
        <f>11051+75</f>
        <v>11126</v>
      </c>
      <c r="I18" s="120">
        <v>5000</v>
      </c>
      <c r="J18" s="120">
        <f>K18</f>
        <v>75</v>
      </c>
      <c r="K18" s="155">
        <v>75</v>
      </c>
      <c r="L18" s="137"/>
      <c r="M18" s="138" t="s">
        <v>54</v>
      </c>
      <c r="N18" s="139"/>
      <c r="O18" s="140"/>
      <c r="P18" s="141"/>
      <c r="Q18" s="141"/>
      <c r="R18" s="141"/>
      <c r="S18" s="152" t="s">
        <v>36</v>
      </c>
      <c r="T18" s="153"/>
    </row>
    <row r="19" ht="21" customHeight="1" spans="1:20">
      <c r="A19" s="23" t="s">
        <v>28</v>
      </c>
      <c r="B19" s="24"/>
      <c r="C19" s="24"/>
      <c r="D19" s="24"/>
      <c r="E19" s="24"/>
      <c r="F19" s="25"/>
      <c r="G19" s="122">
        <f>G18</f>
        <v>22000</v>
      </c>
      <c r="H19" s="122">
        <f>H18</f>
        <v>11126</v>
      </c>
      <c r="I19" s="122">
        <f>I18</f>
        <v>5000</v>
      </c>
      <c r="J19" s="122">
        <f>J18</f>
        <v>75</v>
      </c>
      <c r="K19" s="122">
        <f>K18</f>
        <v>75</v>
      </c>
      <c r="L19" s="71"/>
      <c r="M19" s="72"/>
      <c r="N19" s="72"/>
      <c r="O19" s="73"/>
      <c r="P19" s="74"/>
      <c r="Q19" s="74"/>
      <c r="R19" s="74"/>
      <c r="S19" s="105" t="s">
        <v>29</v>
      </c>
      <c r="T19" s="106"/>
    </row>
    <row r="20" ht="21" customHeight="1" spans="1:20">
      <c r="A20" s="17" t="s">
        <v>37</v>
      </c>
      <c r="B20" s="18"/>
      <c r="C20" s="19"/>
      <c r="D20" s="19"/>
      <c r="E20" s="19"/>
      <c r="F20" s="19"/>
      <c r="G20" s="19"/>
      <c r="H20" s="26"/>
      <c r="I20" s="26"/>
      <c r="J20" s="26"/>
      <c r="K20" s="26"/>
      <c r="L20" s="19"/>
      <c r="M20" s="66"/>
      <c r="N20" s="66"/>
      <c r="O20" s="66"/>
      <c r="P20" s="66"/>
      <c r="Q20" s="66"/>
      <c r="R20" s="66"/>
      <c r="S20" s="19"/>
      <c r="T20" s="95"/>
    </row>
    <row r="21" ht="18.75" customHeight="1" spans="1:20">
      <c r="A21" s="124"/>
      <c r="B21" s="124"/>
      <c r="C21" s="124"/>
      <c r="D21" s="125"/>
      <c r="E21" s="126"/>
      <c r="F21" s="124"/>
      <c r="G21" s="124"/>
      <c r="H21" s="125"/>
      <c r="I21" s="125"/>
      <c r="J21" s="125"/>
      <c r="K21" s="142"/>
      <c r="L21" s="142"/>
      <c r="M21" s="143"/>
      <c r="N21" s="144"/>
      <c r="O21" s="145"/>
      <c r="P21" s="146"/>
      <c r="Q21" s="146"/>
      <c r="R21" s="146"/>
      <c r="S21" s="124"/>
      <c r="T21" s="124"/>
    </row>
    <row r="22" ht="21" customHeight="1" spans="1:20">
      <c r="A22" s="23" t="s">
        <v>28</v>
      </c>
      <c r="B22" s="24"/>
      <c r="C22" s="24"/>
      <c r="D22" s="24"/>
      <c r="E22" s="24"/>
      <c r="F22" s="25"/>
      <c r="G22" s="124"/>
      <c r="H22" s="125"/>
      <c r="I22" s="125"/>
      <c r="J22" s="125"/>
      <c r="K22" s="142"/>
      <c r="L22" s="71"/>
      <c r="M22" s="72"/>
      <c r="N22" s="72"/>
      <c r="O22" s="73"/>
      <c r="P22" s="74"/>
      <c r="Q22" s="74"/>
      <c r="R22" s="74"/>
      <c r="S22" s="109" t="s">
        <v>29</v>
      </c>
      <c r="T22" s="110"/>
    </row>
    <row r="23" ht="50.25" customHeight="1" spans="1:20">
      <c r="A23" s="127" t="s">
        <v>38</v>
      </c>
      <c r="B23" s="128"/>
      <c r="C23" s="128"/>
      <c r="D23" s="128"/>
      <c r="E23" s="128"/>
      <c r="F23" s="129"/>
      <c r="G23" s="120">
        <f>G13+G16+G19+G22</f>
        <v>22000</v>
      </c>
      <c r="H23" s="120">
        <f>H13+H16+H19+H22</f>
        <v>11126</v>
      </c>
      <c r="I23" s="120">
        <f>I13+I16+I19+I22</f>
        <v>5000</v>
      </c>
      <c r="J23" s="120">
        <f>J13+J16+J19+J22</f>
        <v>75</v>
      </c>
      <c r="K23" s="120">
        <f>K13+K16+K19+K22</f>
        <v>75</v>
      </c>
      <c r="L23" s="87" t="s">
        <v>39</v>
      </c>
      <c r="M23" s="88"/>
      <c r="N23" s="88"/>
      <c r="O23" s="88"/>
      <c r="P23" s="88"/>
      <c r="Q23" s="88"/>
      <c r="R23" s="88"/>
      <c r="S23" s="88"/>
      <c r="T23" s="111"/>
    </row>
    <row r="24" spans="1:19">
      <c r="A24" s="49" t="s">
        <v>55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M8:O10"/>
    <mergeCell ref="L5:O6"/>
    <mergeCell ref="P5:R6"/>
    <mergeCell ref="S6:T9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G26" sqref="G26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7.125" customWidth="1"/>
    <col min="9" max="9" width="6.25" customWidth="1"/>
    <col min="11" max="11" width="11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3"/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25.5" spans="1:20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5" t="s">
        <v>1</v>
      </c>
      <c r="B3" s="5"/>
      <c r="C3" s="6"/>
      <c r="D3" s="7"/>
      <c r="E3" s="7"/>
      <c r="F3" s="7"/>
      <c r="G3" s="7"/>
      <c r="H3" s="7"/>
      <c r="I3" s="7" t="s">
        <v>2</v>
      </c>
      <c r="J3" s="50"/>
      <c r="K3" s="50"/>
      <c r="L3" s="3"/>
      <c r="M3" s="3"/>
      <c r="N3" s="50"/>
      <c r="O3" s="50"/>
      <c r="P3" s="50" t="s">
        <v>3</v>
      </c>
      <c r="Q3" s="50"/>
      <c r="R3" s="50"/>
      <c r="S3" s="50"/>
      <c r="T3" s="3" t="s">
        <v>2</v>
      </c>
    </row>
    <row r="4" ht="25.5" spans="1:20">
      <c r="A4" s="3"/>
      <c r="B4" s="4"/>
      <c r="C4" s="4"/>
      <c r="D4" s="4"/>
      <c r="E4" s="4"/>
      <c r="F4" s="4"/>
      <c r="G4" s="4"/>
      <c r="H4" s="8">
        <v>43521</v>
      </c>
      <c r="I4" s="8"/>
      <c r="J4" s="8"/>
      <c r="K4" s="4"/>
      <c r="L4" s="4"/>
      <c r="M4" s="4"/>
      <c r="N4" s="4"/>
      <c r="O4" s="4"/>
      <c r="P4" s="4"/>
      <c r="Q4" s="4"/>
      <c r="R4" s="4"/>
      <c r="S4" s="4"/>
      <c r="T4" s="4"/>
    </row>
    <row r="5" ht="25.5" customHeight="1" spans="1:20">
      <c r="A5" s="114"/>
      <c r="B5" s="115"/>
      <c r="C5" s="116"/>
      <c r="D5" s="117"/>
      <c r="E5" s="117"/>
      <c r="F5" s="117"/>
      <c r="G5" s="117"/>
      <c r="H5" s="117"/>
      <c r="I5" s="131"/>
      <c r="J5" s="132" t="s">
        <v>4</v>
      </c>
      <c r="K5" s="133"/>
      <c r="L5" s="56" t="s">
        <v>5</v>
      </c>
      <c r="M5" s="134"/>
      <c r="N5" s="134"/>
      <c r="O5" s="134"/>
      <c r="P5" s="56" t="s">
        <v>6</v>
      </c>
      <c r="Q5" s="134"/>
      <c r="R5" s="134"/>
      <c r="S5" s="147"/>
      <c r="T5" s="148"/>
    </row>
    <row r="6" spans="1:20">
      <c r="A6" s="16" t="s">
        <v>7</v>
      </c>
      <c r="B6" s="14" t="s">
        <v>8</v>
      </c>
      <c r="C6" s="15" t="s">
        <v>9</v>
      </c>
      <c r="D6" s="16" t="s">
        <v>10</v>
      </c>
      <c r="E6" s="16" t="s">
        <v>11</v>
      </c>
      <c r="F6" s="16" t="s">
        <v>12</v>
      </c>
      <c r="G6" s="16" t="s">
        <v>13</v>
      </c>
      <c r="H6" s="16" t="s">
        <v>14</v>
      </c>
      <c r="I6" s="14" t="s">
        <v>15</v>
      </c>
      <c r="J6" s="15" t="s">
        <v>2</v>
      </c>
      <c r="K6" s="56" t="s">
        <v>16</v>
      </c>
      <c r="L6" s="57"/>
      <c r="M6" s="58"/>
      <c r="N6" s="58"/>
      <c r="O6" s="58"/>
      <c r="P6" s="16"/>
      <c r="Q6" s="15"/>
      <c r="R6" s="15"/>
      <c r="S6" s="16" t="s">
        <v>17</v>
      </c>
      <c r="T6" s="149"/>
    </row>
    <row r="7" spans="1:20">
      <c r="A7" s="16"/>
      <c r="B7" s="14"/>
      <c r="C7" s="15"/>
      <c r="D7" s="16"/>
      <c r="E7" s="16"/>
      <c r="F7" s="16"/>
      <c r="G7" s="16"/>
      <c r="H7" s="16"/>
      <c r="I7" s="16"/>
      <c r="J7" s="56"/>
      <c r="K7" s="16"/>
      <c r="L7" s="59"/>
      <c r="M7" s="15"/>
      <c r="N7" s="15"/>
      <c r="O7" s="15"/>
      <c r="P7" s="59" t="s">
        <v>18</v>
      </c>
      <c r="Q7" s="15"/>
      <c r="R7" s="15"/>
      <c r="S7" s="16"/>
      <c r="T7" s="149"/>
    </row>
    <row r="8" spans="1:20">
      <c r="A8" s="16"/>
      <c r="B8" s="14"/>
      <c r="C8" s="15"/>
      <c r="D8" s="16"/>
      <c r="E8" s="16"/>
      <c r="F8" s="16"/>
      <c r="G8" s="16"/>
      <c r="H8" s="16"/>
      <c r="I8" s="16"/>
      <c r="J8" s="16"/>
      <c r="K8" s="16"/>
      <c r="L8" s="14"/>
      <c r="M8" s="56" t="s">
        <v>19</v>
      </c>
      <c r="N8" s="60"/>
      <c r="O8" s="61"/>
      <c r="P8" s="14"/>
      <c r="Q8" s="59" t="s">
        <v>20</v>
      </c>
      <c r="R8" s="15"/>
      <c r="S8" s="16"/>
      <c r="T8" s="149"/>
    </row>
    <row r="9" spans="1:20">
      <c r="A9" s="16"/>
      <c r="B9" s="14"/>
      <c r="C9" s="15"/>
      <c r="D9" s="16"/>
      <c r="E9" s="16"/>
      <c r="F9" s="16"/>
      <c r="G9" s="16"/>
      <c r="H9" s="16"/>
      <c r="I9" s="16"/>
      <c r="J9" s="16" t="s">
        <v>21</v>
      </c>
      <c r="K9" s="16"/>
      <c r="L9" s="14" t="s">
        <v>22</v>
      </c>
      <c r="M9" s="62"/>
      <c r="N9" s="63"/>
      <c r="O9" s="64"/>
      <c r="P9" s="14"/>
      <c r="Q9" s="14" t="s">
        <v>23</v>
      </c>
      <c r="R9" s="56" t="s">
        <v>24</v>
      </c>
      <c r="S9" s="57"/>
      <c r="T9" s="150"/>
    </row>
    <row r="10" ht="30.75" customHeight="1" spans="1:20">
      <c r="A10" s="16"/>
      <c r="B10" s="14"/>
      <c r="C10" s="15"/>
      <c r="D10" s="16"/>
      <c r="E10" s="16"/>
      <c r="F10" s="16"/>
      <c r="G10" s="16"/>
      <c r="H10" s="16"/>
      <c r="I10" s="16"/>
      <c r="J10" s="16"/>
      <c r="K10" s="16"/>
      <c r="L10" s="14"/>
      <c r="M10" s="62"/>
      <c r="N10" s="65"/>
      <c r="O10" s="64"/>
      <c r="P10" s="14"/>
      <c r="Q10" s="14"/>
      <c r="R10" s="14"/>
      <c r="S10" s="93" t="s">
        <v>25</v>
      </c>
      <c r="T10" s="93" t="s">
        <v>26</v>
      </c>
    </row>
    <row r="11" ht="18.75" customHeight="1" spans="1:20">
      <c r="A11" s="17" t="s">
        <v>27</v>
      </c>
      <c r="B11" s="18"/>
      <c r="C11" s="19"/>
      <c r="D11" s="19"/>
      <c r="E11" s="19"/>
      <c r="F11" s="19"/>
      <c r="G11" s="19"/>
      <c r="H11" s="20"/>
      <c r="I11" s="20"/>
      <c r="J11" s="20"/>
      <c r="K11" s="20"/>
      <c r="L11" s="19"/>
      <c r="M11" s="66"/>
      <c r="N11" s="66"/>
      <c r="O11" s="66"/>
      <c r="P11" s="66"/>
      <c r="Q11" s="66"/>
      <c r="R11" s="66"/>
      <c r="S11" s="19"/>
      <c r="T11" s="95"/>
    </row>
    <row r="12" ht="18.75" customHeight="1" spans="1:20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67"/>
      <c r="N12" s="68"/>
      <c r="O12" s="69"/>
      <c r="P12" s="70"/>
      <c r="Q12" s="70"/>
      <c r="R12" s="70"/>
      <c r="S12" s="70"/>
      <c r="T12" s="70"/>
    </row>
    <row r="13" ht="18" customHeight="1" spans="1:20">
      <c r="A13" s="23" t="s">
        <v>28</v>
      </c>
      <c r="B13" s="24"/>
      <c r="C13" s="24"/>
      <c r="D13" s="24"/>
      <c r="E13" s="24"/>
      <c r="F13" s="25"/>
      <c r="G13" s="22"/>
      <c r="H13" s="22"/>
      <c r="I13" s="22"/>
      <c r="J13" s="22"/>
      <c r="K13" s="22"/>
      <c r="L13" s="71"/>
      <c r="M13" s="72"/>
      <c r="N13" s="72"/>
      <c r="O13" s="73"/>
      <c r="P13" s="74"/>
      <c r="Q13" s="74"/>
      <c r="R13" s="74"/>
      <c r="S13" s="71" t="s">
        <v>29</v>
      </c>
      <c r="T13" s="97"/>
    </row>
    <row r="14" ht="18.75" customHeight="1" spans="1:20">
      <c r="A14" s="17" t="s">
        <v>30</v>
      </c>
      <c r="B14" s="26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66"/>
      <c r="N14" s="66"/>
      <c r="O14" s="66"/>
      <c r="P14" s="66"/>
      <c r="Q14" s="66"/>
      <c r="R14" s="66"/>
      <c r="S14" s="20"/>
      <c r="T14" s="98"/>
    </row>
    <row r="15" ht="18.75" customHeight="1" spans="1:20">
      <c r="A15" s="30"/>
      <c r="B15" s="118"/>
      <c r="C15" s="30"/>
      <c r="D15" s="30"/>
      <c r="E15" s="30"/>
      <c r="F15" s="30"/>
      <c r="G15" s="30"/>
      <c r="H15" s="30"/>
      <c r="I15" s="30"/>
      <c r="J15" s="30"/>
      <c r="K15" s="135"/>
      <c r="L15" s="135"/>
      <c r="M15" s="75"/>
      <c r="N15" s="86"/>
      <c r="O15" s="79"/>
      <c r="P15" s="79"/>
      <c r="Q15" s="79"/>
      <c r="R15" s="79"/>
      <c r="S15" s="151"/>
      <c r="T15" s="38"/>
    </row>
    <row r="16" ht="18.75" customHeight="1" spans="1:20">
      <c r="A16" s="23" t="s">
        <v>28</v>
      </c>
      <c r="B16" s="24"/>
      <c r="C16" s="24"/>
      <c r="D16" s="24"/>
      <c r="E16" s="24"/>
      <c r="F16" s="25"/>
      <c r="G16" s="30"/>
      <c r="H16" s="30"/>
      <c r="I16" s="30"/>
      <c r="J16" s="30"/>
      <c r="K16" s="135"/>
      <c r="L16" s="71"/>
      <c r="M16" s="72"/>
      <c r="N16" s="72"/>
      <c r="O16" s="73"/>
      <c r="P16" s="74"/>
      <c r="Q16" s="74"/>
      <c r="R16" s="74"/>
      <c r="S16" s="71" t="s">
        <v>29</v>
      </c>
      <c r="T16" s="97"/>
    </row>
    <row r="17" ht="16.5" customHeight="1" spans="1:20">
      <c r="A17" s="17" t="s">
        <v>31</v>
      </c>
      <c r="B17" s="26"/>
      <c r="C17" s="20"/>
      <c r="D17" s="20"/>
      <c r="E17" s="20"/>
      <c r="F17" s="20"/>
      <c r="G17" s="20"/>
      <c r="H17" s="26"/>
      <c r="I17" s="26"/>
      <c r="J17" s="26"/>
      <c r="K17" s="26"/>
      <c r="L17" s="20"/>
      <c r="M17" s="66"/>
      <c r="N17" s="66"/>
      <c r="O17" s="66"/>
      <c r="P17" s="66"/>
      <c r="Q17" s="66"/>
      <c r="R17" s="66"/>
      <c r="S17" s="20"/>
      <c r="T17" s="98"/>
    </row>
    <row r="18" ht="69" customHeight="1" spans="1:20">
      <c r="A18" s="29">
        <v>1</v>
      </c>
      <c r="B18" s="29" t="s">
        <v>32</v>
      </c>
      <c r="C18" s="29" t="s">
        <v>33</v>
      </c>
      <c r="D18" s="29" t="s">
        <v>34</v>
      </c>
      <c r="E18" s="120">
        <v>2017.11</v>
      </c>
      <c r="F18" s="120">
        <v>2019.6</v>
      </c>
      <c r="G18" s="120">
        <v>22000</v>
      </c>
      <c r="H18" s="120">
        <f>11051+75+272</f>
        <v>11398</v>
      </c>
      <c r="I18" s="120">
        <v>5000</v>
      </c>
      <c r="J18" s="120">
        <f>347</f>
        <v>347</v>
      </c>
      <c r="K18" s="155">
        <f>347-75</f>
        <v>272</v>
      </c>
      <c r="L18" s="137"/>
      <c r="M18" s="138" t="s">
        <v>54</v>
      </c>
      <c r="N18" s="139"/>
      <c r="O18" s="140"/>
      <c r="P18" s="141"/>
      <c r="Q18" s="141"/>
      <c r="R18" s="141"/>
      <c r="S18" s="152" t="s">
        <v>36</v>
      </c>
      <c r="T18" s="153"/>
    </row>
    <row r="19" ht="21" customHeight="1" spans="1:20">
      <c r="A19" s="23" t="s">
        <v>28</v>
      </c>
      <c r="B19" s="24"/>
      <c r="C19" s="24"/>
      <c r="D19" s="24"/>
      <c r="E19" s="24"/>
      <c r="F19" s="25"/>
      <c r="G19" s="122">
        <f>G18</f>
        <v>22000</v>
      </c>
      <c r="H19" s="122">
        <f>H18</f>
        <v>11398</v>
      </c>
      <c r="I19" s="122">
        <f>I18</f>
        <v>5000</v>
      </c>
      <c r="J19" s="122">
        <f>J18</f>
        <v>347</v>
      </c>
      <c r="K19" s="122">
        <f>K18</f>
        <v>272</v>
      </c>
      <c r="L19" s="71"/>
      <c r="M19" s="72"/>
      <c r="N19" s="72"/>
      <c r="O19" s="73"/>
      <c r="P19" s="74"/>
      <c r="Q19" s="74"/>
      <c r="R19" s="74"/>
      <c r="S19" s="105" t="s">
        <v>29</v>
      </c>
      <c r="T19" s="106"/>
    </row>
    <row r="20" ht="21" customHeight="1" spans="1:20">
      <c r="A20" s="17" t="s">
        <v>37</v>
      </c>
      <c r="B20" s="18"/>
      <c r="C20" s="19"/>
      <c r="D20" s="19"/>
      <c r="E20" s="19"/>
      <c r="F20" s="19"/>
      <c r="G20" s="19"/>
      <c r="H20" s="26"/>
      <c r="I20" s="26"/>
      <c r="J20" s="26"/>
      <c r="K20" s="26"/>
      <c r="L20" s="19"/>
      <c r="M20" s="66"/>
      <c r="N20" s="66"/>
      <c r="O20" s="66"/>
      <c r="P20" s="66"/>
      <c r="Q20" s="66"/>
      <c r="R20" s="66"/>
      <c r="S20" s="19"/>
      <c r="T20" s="95"/>
    </row>
    <row r="21" ht="18.75" customHeight="1" spans="1:20">
      <c r="A21" s="124"/>
      <c r="B21" s="124"/>
      <c r="C21" s="124"/>
      <c r="D21" s="125"/>
      <c r="E21" s="126"/>
      <c r="F21" s="124"/>
      <c r="G21" s="124"/>
      <c r="H21" s="125"/>
      <c r="I21" s="125"/>
      <c r="J21" s="125"/>
      <c r="K21" s="142"/>
      <c r="L21" s="142"/>
      <c r="M21" s="143"/>
      <c r="N21" s="144"/>
      <c r="O21" s="145"/>
      <c r="P21" s="146"/>
      <c r="Q21" s="146"/>
      <c r="R21" s="146"/>
      <c r="S21" s="124"/>
      <c r="T21" s="124"/>
    </row>
    <row r="22" ht="21" customHeight="1" spans="1:20">
      <c r="A22" s="23" t="s">
        <v>28</v>
      </c>
      <c r="B22" s="24"/>
      <c r="C22" s="24"/>
      <c r="D22" s="24"/>
      <c r="E22" s="24"/>
      <c r="F22" s="25"/>
      <c r="G22" s="124"/>
      <c r="H22" s="125"/>
      <c r="I22" s="125"/>
      <c r="J22" s="125"/>
      <c r="K22" s="142"/>
      <c r="L22" s="71"/>
      <c r="M22" s="72"/>
      <c r="N22" s="72"/>
      <c r="O22" s="73"/>
      <c r="P22" s="74"/>
      <c r="Q22" s="74"/>
      <c r="R22" s="74"/>
      <c r="S22" s="109" t="s">
        <v>29</v>
      </c>
      <c r="T22" s="110"/>
    </row>
    <row r="23" ht="50.25" customHeight="1" spans="1:20">
      <c r="A23" s="127" t="s">
        <v>38</v>
      </c>
      <c r="B23" s="128"/>
      <c r="C23" s="128"/>
      <c r="D23" s="128"/>
      <c r="E23" s="128"/>
      <c r="F23" s="129"/>
      <c r="G23" s="120">
        <f>G13+G16+G19+G22</f>
        <v>22000</v>
      </c>
      <c r="H23" s="120">
        <f>H13+H16+H19+H22</f>
        <v>11398</v>
      </c>
      <c r="I23" s="120">
        <f>I13+I16+I19+I22</f>
        <v>5000</v>
      </c>
      <c r="J23" s="120">
        <f>J13+J16+J19+J22</f>
        <v>347</v>
      </c>
      <c r="K23" s="120">
        <f>K13+K16+K19+K22</f>
        <v>272</v>
      </c>
      <c r="L23" s="87" t="s">
        <v>39</v>
      </c>
      <c r="M23" s="88"/>
      <c r="N23" s="88"/>
      <c r="O23" s="88"/>
      <c r="P23" s="88"/>
      <c r="Q23" s="88"/>
      <c r="R23" s="88"/>
      <c r="S23" s="88"/>
      <c r="T23" s="111"/>
    </row>
    <row r="24" spans="1:19">
      <c r="A24" s="49" t="s">
        <v>56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M8:O10"/>
    <mergeCell ref="L5:O6"/>
    <mergeCell ref="P5:R6"/>
    <mergeCell ref="S6:T9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J18" sqref="J18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7.125" customWidth="1"/>
    <col min="9" max="9" width="6.25" customWidth="1"/>
    <col min="11" max="11" width="11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3"/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25.5" spans="1:20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5" t="s">
        <v>1</v>
      </c>
      <c r="B3" s="5"/>
      <c r="C3" s="6"/>
      <c r="D3" s="7"/>
      <c r="E3" s="7"/>
      <c r="F3" s="7"/>
      <c r="G3" s="7"/>
      <c r="H3" s="7"/>
      <c r="I3" s="7" t="s">
        <v>2</v>
      </c>
      <c r="J3" s="50"/>
      <c r="K3" s="50"/>
      <c r="L3" s="3"/>
      <c r="M3" s="3"/>
      <c r="N3" s="50"/>
      <c r="O3" s="50"/>
      <c r="P3" s="50" t="s">
        <v>3</v>
      </c>
      <c r="Q3" s="50"/>
      <c r="R3" s="50"/>
      <c r="S3" s="50"/>
      <c r="T3" s="3" t="s">
        <v>2</v>
      </c>
    </row>
    <row r="4" ht="25.5" spans="1:20">
      <c r="A4" s="3"/>
      <c r="B4" s="4"/>
      <c r="C4" s="4"/>
      <c r="D4" s="4"/>
      <c r="E4" s="4"/>
      <c r="F4" s="4"/>
      <c r="G4" s="4"/>
      <c r="H4" s="8">
        <v>43549</v>
      </c>
      <c r="I4" s="8"/>
      <c r="J4" s="8"/>
      <c r="K4" s="4"/>
      <c r="L4" s="4"/>
      <c r="M4" s="4"/>
      <c r="N4" s="4"/>
      <c r="O4" s="4"/>
      <c r="P4" s="4"/>
      <c r="Q4" s="4"/>
      <c r="R4" s="4"/>
      <c r="S4" s="4"/>
      <c r="T4" s="4"/>
    </row>
    <row r="5" ht="25.5" customHeight="1" spans="1:20">
      <c r="A5" s="114"/>
      <c r="B5" s="115"/>
      <c r="C5" s="116"/>
      <c r="D5" s="117"/>
      <c r="E5" s="117"/>
      <c r="F5" s="117"/>
      <c r="G5" s="117"/>
      <c r="H5" s="117"/>
      <c r="I5" s="131"/>
      <c r="J5" s="132" t="s">
        <v>4</v>
      </c>
      <c r="K5" s="133"/>
      <c r="L5" s="56" t="s">
        <v>5</v>
      </c>
      <c r="M5" s="134"/>
      <c r="N5" s="134"/>
      <c r="O5" s="134"/>
      <c r="P5" s="56" t="s">
        <v>6</v>
      </c>
      <c r="Q5" s="134"/>
      <c r="R5" s="134"/>
      <c r="S5" s="147"/>
      <c r="T5" s="148"/>
    </row>
    <row r="6" spans="1:20">
      <c r="A6" s="16" t="s">
        <v>7</v>
      </c>
      <c r="B6" s="14" t="s">
        <v>8</v>
      </c>
      <c r="C6" s="15" t="s">
        <v>9</v>
      </c>
      <c r="D6" s="16" t="s">
        <v>10</v>
      </c>
      <c r="E6" s="16" t="s">
        <v>11</v>
      </c>
      <c r="F6" s="16" t="s">
        <v>12</v>
      </c>
      <c r="G6" s="16" t="s">
        <v>13</v>
      </c>
      <c r="H6" s="16" t="s">
        <v>14</v>
      </c>
      <c r="I6" s="14" t="s">
        <v>15</v>
      </c>
      <c r="J6" s="15" t="s">
        <v>2</v>
      </c>
      <c r="K6" s="56" t="s">
        <v>16</v>
      </c>
      <c r="L6" s="57"/>
      <c r="M6" s="58"/>
      <c r="N6" s="58"/>
      <c r="O6" s="58"/>
      <c r="P6" s="16"/>
      <c r="Q6" s="15"/>
      <c r="R6" s="15"/>
      <c r="S6" s="16" t="s">
        <v>17</v>
      </c>
      <c r="T6" s="149"/>
    </row>
    <row r="7" spans="1:20">
      <c r="A7" s="16"/>
      <c r="B7" s="14"/>
      <c r="C7" s="15"/>
      <c r="D7" s="16"/>
      <c r="E7" s="16"/>
      <c r="F7" s="16"/>
      <c r="G7" s="16"/>
      <c r="H7" s="16"/>
      <c r="I7" s="16"/>
      <c r="J7" s="56"/>
      <c r="K7" s="16"/>
      <c r="L7" s="59"/>
      <c r="M7" s="15"/>
      <c r="N7" s="15"/>
      <c r="O7" s="15"/>
      <c r="P7" s="59" t="s">
        <v>18</v>
      </c>
      <c r="Q7" s="15"/>
      <c r="R7" s="15"/>
      <c r="S7" s="16"/>
      <c r="T7" s="149"/>
    </row>
    <row r="8" spans="1:20">
      <c r="A8" s="16"/>
      <c r="B8" s="14"/>
      <c r="C8" s="15"/>
      <c r="D8" s="16"/>
      <c r="E8" s="16"/>
      <c r="F8" s="16"/>
      <c r="G8" s="16"/>
      <c r="H8" s="16"/>
      <c r="I8" s="16"/>
      <c r="J8" s="16"/>
      <c r="K8" s="16"/>
      <c r="L8" s="14"/>
      <c r="M8" s="56" t="s">
        <v>19</v>
      </c>
      <c r="N8" s="60"/>
      <c r="O8" s="61"/>
      <c r="P8" s="14"/>
      <c r="Q8" s="59" t="s">
        <v>20</v>
      </c>
      <c r="R8" s="15"/>
      <c r="S8" s="16"/>
      <c r="T8" s="149"/>
    </row>
    <row r="9" spans="1:20">
      <c r="A9" s="16"/>
      <c r="B9" s="14"/>
      <c r="C9" s="15"/>
      <c r="D9" s="16"/>
      <c r="E9" s="16"/>
      <c r="F9" s="16"/>
      <c r="G9" s="16"/>
      <c r="H9" s="16"/>
      <c r="I9" s="16"/>
      <c r="J9" s="16" t="s">
        <v>21</v>
      </c>
      <c r="K9" s="16"/>
      <c r="L9" s="14" t="s">
        <v>22</v>
      </c>
      <c r="M9" s="62"/>
      <c r="N9" s="63"/>
      <c r="O9" s="64"/>
      <c r="P9" s="14"/>
      <c r="Q9" s="14" t="s">
        <v>23</v>
      </c>
      <c r="R9" s="56" t="s">
        <v>24</v>
      </c>
      <c r="S9" s="57"/>
      <c r="T9" s="150"/>
    </row>
    <row r="10" ht="30.75" customHeight="1" spans="1:20">
      <c r="A10" s="16"/>
      <c r="B10" s="14"/>
      <c r="C10" s="15"/>
      <c r="D10" s="16"/>
      <c r="E10" s="16"/>
      <c r="F10" s="16"/>
      <c r="G10" s="16"/>
      <c r="H10" s="16"/>
      <c r="I10" s="16"/>
      <c r="J10" s="16"/>
      <c r="K10" s="16"/>
      <c r="L10" s="14"/>
      <c r="M10" s="62"/>
      <c r="N10" s="65"/>
      <c r="O10" s="64"/>
      <c r="P10" s="14"/>
      <c r="Q10" s="14"/>
      <c r="R10" s="14"/>
      <c r="S10" s="93" t="s">
        <v>25</v>
      </c>
      <c r="T10" s="93" t="s">
        <v>26</v>
      </c>
    </row>
    <row r="11" ht="18.75" customHeight="1" spans="1:20">
      <c r="A11" s="17" t="s">
        <v>27</v>
      </c>
      <c r="B11" s="18"/>
      <c r="C11" s="19"/>
      <c r="D11" s="19"/>
      <c r="E11" s="19"/>
      <c r="F11" s="19"/>
      <c r="G11" s="19"/>
      <c r="H11" s="20"/>
      <c r="I11" s="20"/>
      <c r="J11" s="20"/>
      <c r="K11" s="20"/>
      <c r="L11" s="19"/>
      <c r="M11" s="66"/>
      <c r="N11" s="66"/>
      <c r="O11" s="66"/>
      <c r="P11" s="66"/>
      <c r="Q11" s="66"/>
      <c r="R11" s="66"/>
      <c r="S11" s="19"/>
      <c r="T11" s="95"/>
    </row>
    <row r="12" ht="18.75" customHeight="1" spans="1:20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67"/>
      <c r="N12" s="68"/>
      <c r="O12" s="69"/>
      <c r="P12" s="70"/>
      <c r="Q12" s="70"/>
      <c r="R12" s="70"/>
      <c r="S12" s="70"/>
      <c r="T12" s="70"/>
    </row>
    <row r="13" ht="18" customHeight="1" spans="1:20">
      <c r="A13" s="23" t="s">
        <v>28</v>
      </c>
      <c r="B13" s="24"/>
      <c r="C13" s="24"/>
      <c r="D13" s="24"/>
      <c r="E13" s="24"/>
      <c r="F13" s="25"/>
      <c r="G13" s="22"/>
      <c r="H13" s="22"/>
      <c r="I13" s="22"/>
      <c r="J13" s="22"/>
      <c r="K13" s="22"/>
      <c r="L13" s="71"/>
      <c r="M13" s="72"/>
      <c r="N13" s="72"/>
      <c r="O13" s="73"/>
      <c r="P13" s="74"/>
      <c r="Q13" s="74"/>
      <c r="R13" s="74"/>
      <c r="S13" s="71" t="s">
        <v>29</v>
      </c>
      <c r="T13" s="97"/>
    </row>
    <row r="14" ht="18.75" customHeight="1" spans="1:20">
      <c r="A14" s="17" t="s">
        <v>30</v>
      </c>
      <c r="B14" s="26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66"/>
      <c r="N14" s="66"/>
      <c r="O14" s="66"/>
      <c r="P14" s="66"/>
      <c r="Q14" s="66"/>
      <c r="R14" s="66"/>
      <c r="S14" s="20"/>
      <c r="T14" s="98"/>
    </row>
    <row r="15" ht="18.75" customHeight="1" spans="1:20">
      <c r="A15" s="30"/>
      <c r="B15" s="118"/>
      <c r="C15" s="30"/>
      <c r="D15" s="30"/>
      <c r="E15" s="30"/>
      <c r="F15" s="30"/>
      <c r="G15" s="30"/>
      <c r="H15" s="30"/>
      <c r="I15" s="30"/>
      <c r="J15" s="30"/>
      <c r="K15" s="135"/>
      <c r="L15" s="135"/>
      <c r="M15" s="75"/>
      <c r="N15" s="86"/>
      <c r="O15" s="79"/>
      <c r="P15" s="79"/>
      <c r="Q15" s="79"/>
      <c r="R15" s="79"/>
      <c r="S15" s="151"/>
      <c r="T15" s="38"/>
    </row>
    <row r="16" ht="18.75" customHeight="1" spans="1:20">
      <c r="A16" s="23" t="s">
        <v>28</v>
      </c>
      <c r="B16" s="24"/>
      <c r="C16" s="24"/>
      <c r="D16" s="24"/>
      <c r="E16" s="24"/>
      <c r="F16" s="25"/>
      <c r="G16" s="30"/>
      <c r="H16" s="30"/>
      <c r="I16" s="30"/>
      <c r="J16" s="30"/>
      <c r="K16" s="135"/>
      <c r="L16" s="71"/>
      <c r="M16" s="72"/>
      <c r="N16" s="72"/>
      <c r="O16" s="73"/>
      <c r="P16" s="74"/>
      <c r="Q16" s="74"/>
      <c r="R16" s="74"/>
      <c r="S16" s="71" t="s">
        <v>29</v>
      </c>
      <c r="T16" s="97"/>
    </row>
    <row r="17" ht="16.5" customHeight="1" spans="1:20">
      <c r="A17" s="17" t="s">
        <v>31</v>
      </c>
      <c r="B17" s="26"/>
      <c r="C17" s="20"/>
      <c r="D17" s="20"/>
      <c r="E17" s="20"/>
      <c r="F17" s="20"/>
      <c r="G17" s="20"/>
      <c r="H17" s="26"/>
      <c r="I17" s="26"/>
      <c r="J17" s="26"/>
      <c r="K17" s="26"/>
      <c r="L17" s="20"/>
      <c r="M17" s="66"/>
      <c r="N17" s="66"/>
      <c r="O17" s="66"/>
      <c r="P17" s="66"/>
      <c r="Q17" s="66"/>
      <c r="R17" s="66"/>
      <c r="S17" s="20"/>
      <c r="T17" s="98"/>
    </row>
    <row r="18" ht="69" customHeight="1" spans="1:20">
      <c r="A18" s="29">
        <v>1</v>
      </c>
      <c r="B18" s="29" t="s">
        <v>32</v>
      </c>
      <c r="C18" s="29" t="s">
        <v>33</v>
      </c>
      <c r="D18" s="29" t="s">
        <v>34</v>
      </c>
      <c r="E18" s="120">
        <v>2017.11</v>
      </c>
      <c r="F18" s="120">
        <v>2019.6</v>
      </c>
      <c r="G18" s="120">
        <v>22000</v>
      </c>
      <c r="H18" s="120">
        <f>11051+75+272+19.6</f>
        <v>11417.6</v>
      </c>
      <c r="I18" s="120">
        <v>5000</v>
      </c>
      <c r="J18" s="120">
        <f>347+19.6</f>
        <v>366.6</v>
      </c>
      <c r="K18" s="155">
        <v>19.6</v>
      </c>
      <c r="L18" s="137"/>
      <c r="M18" s="138" t="s">
        <v>54</v>
      </c>
      <c r="N18" s="139"/>
      <c r="O18" s="140"/>
      <c r="P18" s="141"/>
      <c r="Q18" s="141"/>
      <c r="R18" s="141"/>
      <c r="S18" s="152" t="s">
        <v>36</v>
      </c>
      <c r="T18" s="153"/>
    </row>
    <row r="19" ht="21" customHeight="1" spans="1:20">
      <c r="A19" s="23" t="s">
        <v>28</v>
      </c>
      <c r="B19" s="24"/>
      <c r="C19" s="24"/>
      <c r="D19" s="24"/>
      <c r="E19" s="24"/>
      <c r="F19" s="25"/>
      <c r="G19" s="122">
        <f>G18</f>
        <v>22000</v>
      </c>
      <c r="H19" s="122">
        <f>H18</f>
        <v>11417.6</v>
      </c>
      <c r="I19" s="122">
        <f>I18</f>
        <v>5000</v>
      </c>
      <c r="J19" s="122">
        <f>J18</f>
        <v>366.6</v>
      </c>
      <c r="K19" s="122">
        <f>K18</f>
        <v>19.6</v>
      </c>
      <c r="L19" s="71"/>
      <c r="M19" s="72"/>
      <c r="N19" s="72"/>
      <c r="O19" s="73"/>
      <c r="P19" s="74"/>
      <c r="Q19" s="74"/>
      <c r="R19" s="74"/>
      <c r="S19" s="105" t="s">
        <v>29</v>
      </c>
      <c r="T19" s="106"/>
    </row>
    <row r="20" ht="21" customHeight="1" spans="1:20">
      <c r="A20" s="17" t="s">
        <v>37</v>
      </c>
      <c r="B20" s="18"/>
      <c r="C20" s="19"/>
      <c r="D20" s="19"/>
      <c r="E20" s="19"/>
      <c r="F20" s="19"/>
      <c r="G20" s="19"/>
      <c r="H20" s="26"/>
      <c r="I20" s="26"/>
      <c r="J20" s="26"/>
      <c r="K20" s="26"/>
      <c r="L20" s="19"/>
      <c r="M20" s="66"/>
      <c r="N20" s="66"/>
      <c r="O20" s="66"/>
      <c r="P20" s="66"/>
      <c r="Q20" s="66"/>
      <c r="R20" s="66"/>
      <c r="S20" s="19"/>
      <c r="T20" s="95"/>
    </row>
    <row r="21" ht="18.75" customHeight="1" spans="1:20">
      <c r="A21" s="124"/>
      <c r="B21" s="124"/>
      <c r="C21" s="124"/>
      <c r="D21" s="125"/>
      <c r="E21" s="126"/>
      <c r="F21" s="124"/>
      <c r="G21" s="124"/>
      <c r="H21" s="125"/>
      <c r="I21" s="125"/>
      <c r="J21" s="125"/>
      <c r="K21" s="142"/>
      <c r="L21" s="142"/>
      <c r="M21" s="143"/>
      <c r="N21" s="144"/>
      <c r="O21" s="145"/>
      <c r="P21" s="146"/>
      <c r="Q21" s="146"/>
      <c r="R21" s="146"/>
      <c r="S21" s="124"/>
      <c r="T21" s="124"/>
    </row>
    <row r="22" ht="21" customHeight="1" spans="1:20">
      <c r="A22" s="23" t="s">
        <v>28</v>
      </c>
      <c r="B22" s="24"/>
      <c r="C22" s="24"/>
      <c r="D22" s="24"/>
      <c r="E22" s="24"/>
      <c r="F22" s="25"/>
      <c r="G22" s="124"/>
      <c r="H22" s="125"/>
      <c r="I22" s="125"/>
      <c r="J22" s="125"/>
      <c r="K22" s="142"/>
      <c r="L22" s="71"/>
      <c r="M22" s="72"/>
      <c r="N22" s="72"/>
      <c r="O22" s="73"/>
      <c r="P22" s="74"/>
      <c r="Q22" s="74"/>
      <c r="R22" s="74"/>
      <c r="S22" s="109" t="s">
        <v>29</v>
      </c>
      <c r="T22" s="110"/>
    </row>
    <row r="23" ht="50.25" customHeight="1" spans="1:20">
      <c r="A23" s="127" t="s">
        <v>38</v>
      </c>
      <c r="B23" s="128"/>
      <c r="C23" s="128"/>
      <c r="D23" s="128"/>
      <c r="E23" s="128"/>
      <c r="F23" s="129"/>
      <c r="G23" s="120">
        <f>G13+G16+G19+G22</f>
        <v>22000</v>
      </c>
      <c r="H23" s="120">
        <f>H13+H16+H19+H22</f>
        <v>11417.6</v>
      </c>
      <c r="I23" s="120">
        <f>I13+I16+I19+I22</f>
        <v>5000</v>
      </c>
      <c r="J23" s="120">
        <f>J13+J16+J19+J22</f>
        <v>366.6</v>
      </c>
      <c r="K23" s="120">
        <f>K13+K16+K19+K22</f>
        <v>19.6</v>
      </c>
      <c r="L23" s="87" t="s">
        <v>39</v>
      </c>
      <c r="M23" s="88"/>
      <c r="N23" s="88"/>
      <c r="O23" s="88"/>
      <c r="P23" s="88"/>
      <c r="Q23" s="88"/>
      <c r="R23" s="88"/>
      <c r="S23" s="88"/>
      <c r="T23" s="111"/>
    </row>
    <row r="24" spans="1:19">
      <c r="A24" s="49" t="s">
        <v>57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M8:O10"/>
    <mergeCell ref="L5:O6"/>
    <mergeCell ref="P5:R6"/>
    <mergeCell ref="S6:T9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K13" sqref="K13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7.125" customWidth="1"/>
    <col min="9" max="9" width="6.25" customWidth="1"/>
    <col min="11" max="11" width="11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3"/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25.5" spans="1:20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5" t="s">
        <v>1</v>
      </c>
      <c r="B3" s="5"/>
      <c r="C3" s="6"/>
      <c r="D3" s="7"/>
      <c r="E3" s="7"/>
      <c r="F3" s="7"/>
      <c r="G3" s="7"/>
      <c r="H3" s="7"/>
      <c r="I3" s="7" t="s">
        <v>2</v>
      </c>
      <c r="J3" s="50"/>
      <c r="K3" s="50"/>
      <c r="L3" s="3"/>
      <c r="M3" s="3"/>
      <c r="N3" s="50"/>
      <c r="O3" s="50"/>
      <c r="P3" s="50" t="s">
        <v>3</v>
      </c>
      <c r="Q3" s="50"/>
      <c r="R3" s="50"/>
      <c r="S3" s="50"/>
      <c r="T3" s="3" t="s">
        <v>2</v>
      </c>
    </row>
    <row r="4" ht="25.5" spans="1:20">
      <c r="A4" s="3"/>
      <c r="B4" s="4"/>
      <c r="C4" s="4"/>
      <c r="D4" s="4"/>
      <c r="E4" s="4"/>
      <c r="F4" s="4"/>
      <c r="G4" s="4"/>
      <c r="H4" s="8">
        <v>43580</v>
      </c>
      <c r="I4" s="8"/>
      <c r="J4" s="8"/>
      <c r="K4" s="4"/>
      <c r="L4" s="4"/>
      <c r="M4" s="4"/>
      <c r="N4" s="4"/>
      <c r="O4" s="4"/>
      <c r="P4" s="4"/>
      <c r="Q4" s="4"/>
      <c r="R4" s="4"/>
      <c r="S4" s="4"/>
      <c r="T4" s="4"/>
    </row>
    <row r="5" ht="25.5" customHeight="1" spans="1:20">
      <c r="A5" s="114"/>
      <c r="B5" s="115"/>
      <c r="C5" s="116"/>
      <c r="D5" s="117"/>
      <c r="E5" s="117"/>
      <c r="F5" s="117"/>
      <c r="G5" s="117"/>
      <c r="H5" s="117"/>
      <c r="I5" s="131"/>
      <c r="J5" s="132" t="s">
        <v>4</v>
      </c>
      <c r="K5" s="133"/>
      <c r="L5" s="56" t="s">
        <v>5</v>
      </c>
      <c r="M5" s="134"/>
      <c r="N5" s="134"/>
      <c r="O5" s="134"/>
      <c r="P5" s="56" t="s">
        <v>6</v>
      </c>
      <c r="Q5" s="134"/>
      <c r="R5" s="134"/>
      <c r="S5" s="147"/>
      <c r="T5" s="148"/>
    </row>
    <row r="6" spans="1:20">
      <c r="A6" s="16" t="s">
        <v>7</v>
      </c>
      <c r="B6" s="14" t="s">
        <v>8</v>
      </c>
      <c r="C6" s="15" t="s">
        <v>9</v>
      </c>
      <c r="D6" s="16" t="s">
        <v>10</v>
      </c>
      <c r="E6" s="16" t="s">
        <v>11</v>
      </c>
      <c r="F6" s="16" t="s">
        <v>12</v>
      </c>
      <c r="G6" s="16" t="s">
        <v>13</v>
      </c>
      <c r="H6" s="16" t="s">
        <v>14</v>
      </c>
      <c r="I6" s="14" t="s">
        <v>15</v>
      </c>
      <c r="J6" s="15" t="s">
        <v>2</v>
      </c>
      <c r="K6" s="56" t="s">
        <v>16</v>
      </c>
      <c r="L6" s="57"/>
      <c r="M6" s="58"/>
      <c r="N6" s="58"/>
      <c r="O6" s="58"/>
      <c r="P6" s="16"/>
      <c r="Q6" s="15"/>
      <c r="R6" s="15"/>
      <c r="S6" s="16" t="s">
        <v>17</v>
      </c>
      <c r="T6" s="149"/>
    </row>
    <row r="7" spans="1:20">
      <c r="A7" s="16"/>
      <c r="B7" s="14"/>
      <c r="C7" s="15"/>
      <c r="D7" s="16"/>
      <c r="E7" s="16"/>
      <c r="F7" s="16"/>
      <c r="G7" s="16"/>
      <c r="H7" s="16"/>
      <c r="I7" s="16"/>
      <c r="J7" s="56"/>
      <c r="K7" s="16"/>
      <c r="L7" s="59"/>
      <c r="M7" s="15"/>
      <c r="N7" s="15"/>
      <c r="O7" s="15"/>
      <c r="P7" s="59" t="s">
        <v>18</v>
      </c>
      <c r="Q7" s="15"/>
      <c r="R7" s="15"/>
      <c r="S7" s="16"/>
      <c r="T7" s="149"/>
    </row>
    <row r="8" spans="1:20">
      <c r="A8" s="16"/>
      <c r="B8" s="14"/>
      <c r="C8" s="15"/>
      <c r="D8" s="16"/>
      <c r="E8" s="16"/>
      <c r="F8" s="16"/>
      <c r="G8" s="16"/>
      <c r="H8" s="16"/>
      <c r="I8" s="16"/>
      <c r="J8" s="16"/>
      <c r="K8" s="16"/>
      <c r="L8" s="14"/>
      <c r="M8" s="56" t="s">
        <v>19</v>
      </c>
      <c r="N8" s="60"/>
      <c r="O8" s="61"/>
      <c r="P8" s="14"/>
      <c r="Q8" s="59" t="s">
        <v>20</v>
      </c>
      <c r="R8" s="15"/>
      <c r="S8" s="16"/>
      <c r="T8" s="149"/>
    </row>
    <row r="9" spans="1:20">
      <c r="A9" s="16"/>
      <c r="B9" s="14"/>
      <c r="C9" s="15"/>
      <c r="D9" s="16"/>
      <c r="E9" s="16"/>
      <c r="F9" s="16"/>
      <c r="G9" s="16"/>
      <c r="H9" s="16"/>
      <c r="I9" s="16"/>
      <c r="J9" s="16" t="s">
        <v>21</v>
      </c>
      <c r="K9" s="16"/>
      <c r="L9" s="14" t="s">
        <v>22</v>
      </c>
      <c r="M9" s="62"/>
      <c r="N9" s="63"/>
      <c r="O9" s="64"/>
      <c r="P9" s="14"/>
      <c r="Q9" s="14" t="s">
        <v>23</v>
      </c>
      <c r="R9" s="56" t="s">
        <v>24</v>
      </c>
      <c r="S9" s="57"/>
      <c r="T9" s="150"/>
    </row>
    <row r="10" ht="30.75" customHeight="1" spans="1:20">
      <c r="A10" s="16"/>
      <c r="B10" s="14"/>
      <c r="C10" s="15"/>
      <c r="D10" s="16"/>
      <c r="E10" s="16"/>
      <c r="F10" s="16"/>
      <c r="G10" s="16"/>
      <c r="H10" s="16"/>
      <c r="I10" s="16"/>
      <c r="J10" s="16"/>
      <c r="K10" s="16"/>
      <c r="L10" s="14"/>
      <c r="M10" s="62"/>
      <c r="N10" s="65"/>
      <c r="O10" s="64"/>
      <c r="P10" s="14"/>
      <c r="Q10" s="14"/>
      <c r="R10" s="14"/>
      <c r="S10" s="93" t="s">
        <v>25</v>
      </c>
      <c r="T10" s="93" t="s">
        <v>26</v>
      </c>
    </row>
    <row r="11" ht="18.75" customHeight="1" spans="1:20">
      <c r="A11" s="17" t="s">
        <v>27</v>
      </c>
      <c r="B11" s="18"/>
      <c r="C11" s="19"/>
      <c r="D11" s="19"/>
      <c r="E11" s="19"/>
      <c r="F11" s="19"/>
      <c r="G11" s="19"/>
      <c r="H11" s="20"/>
      <c r="I11" s="20"/>
      <c r="J11" s="20"/>
      <c r="K11" s="20"/>
      <c r="L11" s="19"/>
      <c r="M11" s="66"/>
      <c r="N11" s="66"/>
      <c r="O11" s="66"/>
      <c r="P11" s="66"/>
      <c r="Q11" s="66"/>
      <c r="R11" s="66"/>
      <c r="S11" s="19"/>
      <c r="T11" s="95"/>
    </row>
    <row r="12" ht="18.75" customHeight="1" spans="1:20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67"/>
      <c r="N12" s="68"/>
      <c r="O12" s="69"/>
      <c r="P12" s="70"/>
      <c r="Q12" s="70"/>
      <c r="R12" s="70"/>
      <c r="S12" s="70"/>
      <c r="T12" s="70"/>
    </row>
    <row r="13" ht="18" customHeight="1" spans="1:20">
      <c r="A13" s="23" t="s">
        <v>28</v>
      </c>
      <c r="B13" s="24"/>
      <c r="C13" s="24"/>
      <c r="D13" s="24"/>
      <c r="E13" s="24"/>
      <c r="F13" s="25"/>
      <c r="G13" s="22"/>
      <c r="H13" s="22"/>
      <c r="I13" s="22"/>
      <c r="J13" s="22"/>
      <c r="K13" s="22"/>
      <c r="L13" s="71"/>
      <c r="M13" s="72"/>
      <c r="N13" s="72"/>
      <c r="O13" s="73"/>
      <c r="P13" s="74"/>
      <c r="Q13" s="74"/>
      <c r="R13" s="74"/>
      <c r="S13" s="71" t="s">
        <v>29</v>
      </c>
      <c r="T13" s="97"/>
    </row>
    <row r="14" ht="18.75" customHeight="1" spans="1:20">
      <c r="A14" s="17" t="s">
        <v>30</v>
      </c>
      <c r="B14" s="26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66"/>
      <c r="N14" s="66"/>
      <c r="O14" s="66"/>
      <c r="P14" s="66"/>
      <c r="Q14" s="66"/>
      <c r="R14" s="66"/>
      <c r="S14" s="20"/>
      <c r="T14" s="98"/>
    </row>
    <row r="15" ht="18.75" customHeight="1" spans="1:20">
      <c r="A15" s="30"/>
      <c r="B15" s="118"/>
      <c r="C15" s="30"/>
      <c r="D15" s="30"/>
      <c r="E15" s="30"/>
      <c r="F15" s="30"/>
      <c r="G15" s="30"/>
      <c r="H15" s="30"/>
      <c r="I15" s="30"/>
      <c r="J15" s="30"/>
      <c r="K15" s="135"/>
      <c r="L15" s="135"/>
      <c r="M15" s="75"/>
      <c r="N15" s="86"/>
      <c r="O15" s="79"/>
      <c r="P15" s="79"/>
      <c r="Q15" s="79"/>
      <c r="R15" s="79"/>
      <c r="S15" s="151"/>
      <c r="T15" s="38"/>
    </row>
    <row r="16" ht="18.75" customHeight="1" spans="1:20">
      <c r="A16" s="23" t="s">
        <v>28</v>
      </c>
      <c r="B16" s="24"/>
      <c r="C16" s="24"/>
      <c r="D16" s="24"/>
      <c r="E16" s="24"/>
      <c r="F16" s="25"/>
      <c r="G16" s="30"/>
      <c r="H16" s="30"/>
      <c r="I16" s="30"/>
      <c r="J16" s="30"/>
      <c r="K16" s="135"/>
      <c r="L16" s="71"/>
      <c r="M16" s="72"/>
      <c r="N16" s="72"/>
      <c r="O16" s="73"/>
      <c r="P16" s="74"/>
      <c r="Q16" s="74"/>
      <c r="R16" s="74"/>
      <c r="S16" s="71" t="s">
        <v>29</v>
      </c>
      <c r="T16" s="97"/>
    </row>
    <row r="17" ht="16.5" customHeight="1" spans="1:20">
      <c r="A17" s="17" t="s">
        <v>31</v>
      </c>
      <c r="B17" s="26"/>
      <c r="C17" s="20"/>
      <c r="D17" s="20"/>
      <c r="E17" s="20"/>
      <c r="F17" s="20"/>
      <c r="G17" s="20"/>
      <c r="H17" s="26"/>
      <c r="I17" s="26"/>
      <c r="J17" s="26"/>
      <c r="K17" s="26"/>
      <c r="L17" s="20"/>
      <c r="M17" s="66"/>
      <c r="N17" s="66"/>
      <c r="O17" s="66"/>
      <c r="P17" s="66"/>
      <c r="Q17" s="66"/>
      <c r="R17" s="66"/>
      <c r="S17" s="20"/>
      <c r="T17" s="98"/>
    </row>
    <row r="18" ht="69" customHeight="1" spans="1:20">
      <c r="A18" s="29">
        <v>1</v>
      </c>
      <c r="B18" s="29" t="s">
        <v>32</v>
      </c>
      <c r="C18" s="29" t="s">
        <v>33</v>
      </c>
      <c r="D18" s="29" t="s">
        <v>34</v>
      </c>
      <c r="E18" s="119" t="s">
        <v>58</v>
      </c>
      <c r="F18" s="120">
        <v>2019.6</v>
      </c>
      <c r="G18" s="120">
        <v>22000</v>
      </c>
      <c r="H18" s="120">
        <f>11051+75+272+19.6+70</f>
        <v>11487.6</v>
      </c>
      <c r="I18" s="120">
        <v>5000</v>
      </c>
      <c r="J18" s="120">
        <f>347+19.6+70</f>
        <v>436.6</v>
      </c>
      <c r="K18" s="155">
        <v>70</v>
      </c>
      <c r="L18" s="137"/>
      <c r="M18" s="138" t="s">
        <v>54</v>
      </c>
      <c r="N18" s="139"/>
      <c r="O18" s="140"/>
      <c r="P18" s="141"/>
      <c r="Q18" s="141"/>
      <c r="R18" s="141"/>
      <c r="S18" s="152" t="s">
        <v>36</v>
      </c>
      <c r="T18" s="153"/>
    </row>
    <row r="19" ht="21" customHeight="1" spans="1:20">
      <c r="A19" s="23" t="s">
        <v>28</v>
      </c>
      <c r="B19" s="24"/>
      <c r="C19" s="24"/>
      <c r="D19" s="24"/>
      <c r="E19" s="24"/>
      <c r="F19" s="25"/>
      <c r="G19" s="122">
        <f>G18</f>
        <v>22000</v>
      </c>
      <c r="H19" s="122">
        <f>H18</f>
        <v>11487.6</v>
      </c>
      <c r="I19" s="122">
        <f>I18</f>
        <v>5000</v>
      </c>
      <c r="J19" s="122">
        <f>J18</f>
        <v>436.6</v>
      </c>
      <c r="K19" s="122">
        <f>K18</f>
        <v>70</v>
      </c>
      <c r="L19" s="71"/>
      <c r="M19" s="72"/>
      <c r="N19" s="72"/>
      <c r="O19" s="73"/>
      <c r="P19" s="74"/>
      <c r="Q19" s="74"/>
      <c r="R19" s="74"/>
      <c r="S19" s="105" t="s">
        <v>29</v>
      </c>
      <c r="T19" s="106"/>
    </row>
    <row r="20" ht="21" customHeight="1" spans="1:20">
      <c r="A20" s="17" t="s">
        <v>37</v>
      </c>
      <c r="B20" s="18"/>
      <c r="C20" s="19"/>
      <c r="D20" s="19"/>
      <c r="E20" s="19"/>
      <c r="F20" s="19"/>
      <c r="G20" s="19"/>
      <c r="H20" s="26"/>
      <c r="I20" s="26"/>
      <c r="J20" s="26"/>
      <c r="K20" s="26"/>
      <c r="L20" s="19"/>
      <c r="M20" s="66"/>
      <c r="N20" s="66"/>
      <c r="O20" s="66"/>
      <c r="P20" s="66"/>
      <c r="Q20" s="66"/>
      <c r="R20" s="66"/>
      <c r="S20" s="19"/>
      <c r="T20" s="95"/>
    </row>
    <row r="21" ht="18.75" customHeight="1" spans="1:20">
      <c r="A21" s="124"/>
      <c r="B21" s="124"/>
      <c r="C21" s="124"/>
      <c r="D21" s="125"/>
      <c r="E21" s="126"/>
      <c r="F21" s="124"/>
      <c r="G21" s="124"/>
      <c r="H21" s="125"/>
      <c r="I21" s="125"/>
      <c r="J21" s="125"/>
      <c r="K21" s="142"/>
      <c r="L21" s="142"/>
      <c r="M21" s="143"/>
      <c r="N21" s="144"/>
      <c r="O21" s="145"/>
      <c r="P21" s="146"/>
      <c r="Q21" s="146"/>
      <c r="R21" s="146"/>
      <c r="S21" s="124"/>
      <c r="T21" s="124"/>
    </row>
    <row r="22" ht="21" customHeight="1" spans="1:20">
      <c r="A22" s="23" t="s">
        <v>28</v>
      </c>
      <c r="B22" s="24"/>
      <c r="C22" s="24"/>
      <c r="D22" s="24"/>
      <c r="E22" s="24"/>
      <c r="F22" s="25"/>
      <c r="G22" s="124"/>
      <c r="H22" s="125"/>
      <c r="I22" s="125"/>
      <c r="J22" s="125"/>
      <c r="K22" s="142"/>
      <c r="L22" s="71"/>
      <c r="M22" s="72"/>
      <c r="N22" s="72"/>
      <c r="O22" s="73"/>
      <c r="P22" s="74"/>
      <c r="Q22" s="74"/>
      <c r="R22" s="74"/>
      <c r="S22" s="109" t="s">
        <v>29</v>
      </c>
      <c r="T22" s="110"/>
    </row>
    <row r="23" ht="50.25" customHeight="1" spans="1:20">
      <c r="A23" s="127" t="s">
        <v>38</v>
      </c>
      <c r="B23" s="128"/>
      <c r="C23" s="128"/>
      <c r="D23" s="128"/>
      <c r="E23" s="128"/>
      <c r="F23" s="129"/>
      <c r="G23" s="120">
        <f>G13+G16+G19+G22</f>
        <v>22000</v>
      </c>
      <c r="H23" s="120">
        <f>H13+H16+H19+H22</f>
        <v>11487.6</v>
      </c>
      <c r="I23" s="120">
        <f>I13+I16+I19+I22</f>
        <v>5000</v>
      </c>
      <c r="J23" s="120">
        <f>J13+J16+J19+J22</f>
        <v>436.6</v>
      </c>
      <c r="K23" s="120">
        <f>K13+K16+K19+K22</f>
        <v>70</v>
      </c>
      <c r="L23" s="87" t="s">
        <v>39</v>
      </c>
      <c r="M23" s="88"/>
      <c r="N23" s="88"/>
      <c r="O23" s="88"/>
      <c r="P23" s="88"/>
      <c r="Q23" s="88"/>
      <c r="R23" s="88"/>
      <c r="S23" s="88"/>
      <c r="T23" s="111"/>
    </row>
    <row r="24" spans="1:19">
      <c r="A24" s="48" t="s">
        <v>59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M8:O10"/>
    <mergeCell ref="P5:R6"/>
    <mergeCell ref="L5:O6"/>
    <mergeCell ref="S6:T9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I18" sqref="I18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7.125" customWidth="1"/>
    <col min="9" max="9" width="6.25" customWidth="1"/>
    <col min="11" max="11" width="11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3"/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25.5" spans="1:20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5" t="s">
        <v>1</v>
      </c>
      <c r="B3" s="5"/>
      <c r="C3" s="6"/>
      <c r="D3" s="7"/>
      <c r="E3" s="7"/>
      <c r="F3" s="7"/>
      <c r="G3" s="7"/>
      <c r="H3" s="7"/>
      <c r="I3" s="7" t="s">
        <v>2</v>
      </c>
      <c r="J3" s="50"/>
      <c r="K3" s="50"/>
      <c r="L3" s="3"/>
      <c r="M3" s="3"/>
      <c r="N3" s="50"/>
      <c r="O3" s="50"/>
      <c r="P3" s="50" t="s">
        <v>3</v>
      </c>
      <c r="Q3" s="50"/>
      <c r="R3" s="50"/>
      <c r="S3" s="50"/>
      <c r="T3" s="3" t="s">
        <v>2</v>
      </c>
    </row>
    <row r="4" ht="25.5" spans="1:20">
      <c r="A4" s="3"/>
      <c r="B4" s="4"/>
      <c r="C4" s="4"/>
      <c r="D4" s="4"/>
      <c r="E4" s="4"/>
      <c r="F4" s="4"/>
      <c r="G4" s="4"/>
      <c r="H4" s="8">
        <v>43671</v>
      </c>
      <c r="I4" s="8"/>
      <c r="J4" s="8"/>
      <c r="K4" s="4"/>
      <c r="L4" s="4"/>
      <c r="M4" s="4"/>
      <c r="N4" s="4"/>
      <c r="O4" s="4"/>
      <c r="P4" s="4"/>
      <c r="Q4" s="4"/>
      <c r="R4" s="4"/>
      <c r="S4" s="4"/>
      <c r="T4" s="4"/>
    </row>
    <row r="5" ht="25.5" customHeight="1" spans="1:20">
      <c r="A5" s="114"/>
      <c r="B5" s="115"/>
      <c r="C5" s="116"/>
      <c r="D5" s="117"/>
      <c r="E5" s="117"/>
      <c r="F5" s="117"/>
      <c r="G5" s="117"/>
      <c r="H5" s="117"/>
      <c r="I5" s="131"/>
      <c r="J5" s="132" t="s">
        <v>4</v>
      </c>
      <c r="K5" s="133"/>
      <c r="L5" s="56" t="s">
        <v>5</v>
      </c>
      <c r="M5" s="134"/>
      <c r="N5" s="134"/>
      <c r="O5" s="134"/>
      <c r="P5" s="56" t="s">
        <v>6</v>
      </c>
      <c r="Q5" s="134"/>
      <c r="R5" s="134"/>
      <c r="S5" s="147"/>
      <c r="T5" s="148"/>
    </row>
    <row r="6" spans="1:20">
      <c r="A6" s="16" t="s">
        <v>7</v>
      </c>
      <c r="B6" s="14" t="s">
        <v>8</v>
      </c>
      <c r="C6" s="15" t="s">
        <v>9</v>
      </c>
      <c r="D6" s="16" t="s">
        <v>10</v>
      </c>
      <c r="E6" s="16" t="s">
        <v>11</v>
      </c>
      <c r="F6" s="16" t="s">
        <v>12</v>
      </c>
      <c r="G6" s="16" t="s">
        <v>13</v>
      </c>
      <c r="H6" s="16" t="s">
        <v>14</v>
      </c>
      <c r="I6" s="14" t="s">
        <v>15</v>
      </c>
      <c r="J6" s="15" t="s">
        <v>2</v>
      </c>
      <c r="K6" s="56" t="s">
        <v>16</v>
      </c>
      <c r="L6" s="57"/>
      <c r="M6" s="58"/>
      <c r="N6" s="58"/>
      <c r="O6" s="58"/>
      <c r="P6" s="16"/>
      <c r="Q6" s="15"/>
      <c r="R6" s="15"/>
      <c r="S6" s="16" t="s">
        <v>17</v>
      </c>
      <c r="T6" s="149"/>
    </row>
    <row r="7" spans="1:20">
      <c r="A7" s="16"/>
      <c r="B7" s="14"/>
      <c r="C7" s="15"/>
      <c r="D7" s="16"/>
      <c r="E7" s="16"/>
      <c r="F7" s="16"/>
      <c r="G7" s="16"/>
      <c r="H7" s="16"/>
      <c r="I7" s="16"/>
      <c r="J7" s="56"/>
      <c r="K7" s="16"/>
      <c r="L7" s="59"/>
      <c r="M7" s="15"/>
      <c r="N7" s="15"/>
      <c r="O7" s="15"/>
      <c r="P7" s="59" t="s">
        <v>18</v>
      </c>
      <c r="Q7" s="15"/>
      <c r="R7" s="15"/>
      <c r="S7" s="16"/>
      <c r="T7" s="149"/>
    </row>
    <row r="8" spans="1:20">
      <c r="A8" s="16"/>
      <c r="B8" s="14"/>
      <c r="C8" s="15"/>
      <c r="D8" s="16"/>
      <c r="E8" s="16"/>
      <c r="F8" s="16"/>
      <c r="G8" s="16"/>
      <c r="H8" s="16"/>
      <c r="I8" s="16"/>
      <c r="J8" s="16"/>
      <c r="K8" s="16"/>
      <c r="L8" s="14"/>
      <c r="M8" s="56" t="s">
        <v>19</v>
      </c>
      <c r="N8" s="60"/>
      <c r="O8" s="61"/>
      <c r="P8" s="14"/>
      <c r="Q8" s="59" t="s">
        <v>20</v>
      </c>
      <c r="R8" s="15"/>
      <c r="S8" s="16"/>
      <c r="T8" s="149"/>
    </row>
    <row r="9" spans="1:20">
      <c r="A9" s="16"/>
      <c r="B9" s="14"/>
      <c r="C9" s="15"/>
      <c r="D9" s="16"/>
      <c r="E9" s="16"/>
      <c r="F9" s="16"/>
      <c r="G9" s="16"/>
      <c r="H9" s="16"/>
      <c r="I9" s="16"/>
      <c r="J9" s="16" t="s">
        <v>21</v>
      </c>
      <c r="K9" s="16"/>
      <c r="L9" s="14" t="s">
        <v>22</v>
      </c>
      <c r="M9" s="62"/>
      <c r="N9" s="63"/>
      <c r="O9" s="64"/>
      <c r="P9" s="14"/>
      <c r="Q9" s="14" t="s">
        <v>23</v>
      </c>
      <c r="R9" s="56" t="s">
        <v>24</v>
      </c>
      <c r="S9" s="57"/>
      <c r="T9" s="150"/>
    </row>
    <row r="10" ht="30.75" customHeight="1" spans="1:20">
      <c r="A10" s="16"/>
      <c r="B10" s="14"/>
      <c r="C10" s="15"/>
      <c r="D10" s="16"/>
      <c r="E10" s="16"/>
      <c r="F10" s="16"/>
      <c r="G10" s="16"/>
      <c r="H10" s="16"/>
      <c r="I10" s="16"/>
      <c r="J10" s="16"/>
      <c r="K10" s="16"/>
      <c r="L10" s="14"/>
      <c r="M10" s="62"/>
      <c r="N10" s="65"/>
      <c r="O10" s="64"/>
      <c r="P10" s="14"/>
      <c r="Q10" s="14"/>
      <c r="R10" s="14"/>
      <c r="S10" s="93" t="s">
        <v>25</v>
      </c>
      <c r="T10" s="93" t="s">
        <v>26</v>
      </c>
    </row>
    <row r="11" ht="18.75" customHeight="1" spans="1:20">
      <c r="A11" s="17" t="s">
        <v>27</v>
      </c>
      <c r="B11" s="18"/>
      <c r="C11" s="19"/>
      <c r="D11" s="19"/>
      <c r="E11" s="19"/>
      <c r="F11" s="19"/>
      <c r="G11" s="19"/>
      <c r="H11" s="20"/>
      <c r="I11" s="20"/>
      <c r="J11" s="20"/>
      <c r="K11" s="20"/>
      <c r="L11" s="19"/>
      <c r="M11" s="66"/>
      <c r="N11" s="66"/>
      <c r="O11" s="66"/>
      <c r="P11" s="66"/>
      <c r="Q11" s="66"/>
      <c r="R11" s="66"/>
      <c r="S11" s="19"/>
      <c r="T11" s="95"/>
    </row>
    <row r="12" ht="18.75" customHeight="1" spans="1:20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67"/>
      <c r="N12" s="68"/>
      <c r="O12" s="69"/>
      <c r="P12" s="70"/>
      <c r="Q12" s="70"/>
      <c r="R12" s="70"/>
      <c r="S12" s="70"/>
      <c r="T12" s="70"/>
    </row>
    <row r="13" ht="18" customHeight="1" spans="1:20">
      <c r="A13" s="23" t="s">
        <v>28</v>
      </c>
      <c r="B13" s="24"/>
      <c r="C13" s="24"/>
      <c r="D13" s="24"/>
      <c r="E13" s="24"/>
      <c r="F13" s="25"/>
      <c r="G13" s="22"/>
      <c r="H13" s="22"/>
      <c r="I13" s="22"/>
      <c r="J13" s="22"/>
      <c r="K13" s="22"/>
      <c r="L13" s="71"/>
      <c r="M13" s="72"/>
      <c r="N13" s="72"/>
      <c r="O13" s="73"/>
      <c r="P13" s="74"/>
      <c r="Q13" s="74"/>
      <c r="R13" s="74"/>
      <c r="S13" s="71" t="s">
        <v>29</v>
      </c>
      <c r="T13" s="97"/>
    </row>
    <row r="14" ht="18.75" customHeight="1" spans="1:20">
      <c r="A14" s="17" t="s">
        <v>30</v>
      </c>
      <c r="B14" s="26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66"/>
      <c r="N14" s="66"/>
      <c r="O14" s="66"/>
      <c r="P14" s="66"/>
      <c r="Q14" s="66"/>
      <c r="R14" s="66"/>
      <c r="S14" s="20"/>
      <c r="T14" s="98"/>
    </row>
    <row r="15" ht="18.75" customHeight="1" spans="1:20">
      <c r="A15" s="30"/>
      <c r="B15" s="118"/>
      <c r="C15" s="30"/>
      <c r="D15" s="30"/>
      <c r="E15" s="30"/>
      <c r="F15" s="30"/>
      <c r="G15" s="30"/>
      <c r="H15" s="30"/>
      <c r="I15" s="30"/>
      <c r="J15" s="30"/>
      <c r="K15" s="135"/>
      <c r="L15" s="135"/>
      <c r="M15" s="75"/>
      <c r="N15" s="86"/>
      <c r="O15" s="79"/>
      <c r="P15" s="79"/>
      <c r="Q15" s="79"/>
      <c r="R15" s="79"/>
      <c r="S15" s="151"/>
      <c r="T15" s="38"/>
    </row>
    <row r="16" ht="18.75" customHeight="1" spans="1:20">
      <c r="A16" s="23" t="s">
        <v>28</v>
      </c>
      <c r="B16" s="24"/>
      <c r="C16" s="24"/>
      <c r="D16" s="24"/>
      <c r="E16" s="24"/>
      <c r="F16" s="25"/>
      <c r="G16" s="30"/>
      <c r="H16" s="30"/>
      <c r="I16" s="30"/>
      <c r="J16" s="30"/>
      <c r="K16" s="135"/>
      <c r="L16" s="71"/>
      <c r="M16" s="72"/>
      <c r="N16" s="72"/>
      <c r="O16" s="73"/>
      <c r="P16" s="74"/>
      <c r="Q16" s="74"/>
      <c r="R16" s="74"/>
      <c r="S16" s="71" t="s">
        <v>29</v>
      </c>
      <c r="T16" s="97"/>
    </row>
    <row r="17" ht="16.5" customHeight="1" spans="1:20">
      <c r="A17" s="17" t="s">
        <v>31</v>
      </c>
      <c r="B17" s="26"/>
      <c r="C17" s="20"/>
      <c r="D17" s="20"/>
      <c r="E17" s="20"/>
      <c r="F17" s="20"/>
      <c r="G17" s="20"/>
      <c r="H17" s="26"/>
      <c r="I17" s="26"/>
      <c r="J17" s="26"/>
      <c r="K17" s="26"/>
      <c r="L17" s="20"/>
      <c r="M17" s="66"/>
      <c r="N17" s="66"/>
      <c r="O17" s="66"/>
      <c r="P17" s="66"/>
      <c r="Q17" s="66"/>
      <c r="R17" s="66"/>
      <c r="S17" s="20"/>
      <c r="T17" s="98"/>
    </row>
    <row r="18" ht="69" customHeight="1" spans="1:20">
      <c r="A18" s="29">
        <v>1</v>
      </c>
      <c r="B18" s="29" t="s">
        <v>32</v>
      </c>
      <c r="C18" s="29" t="s">
        <v>33</v>
      </c>
      <c r="D18" s="29" t="s">
        <v>34</v>
      </c>
      <c r="E18" s="119" t="s">
        <v>58</v>
      </c>
      <c r="F18" s="120">
        <v>2019.6</v>
      </c>
      <c r="G18" s="120">
        <v>22000</v>
      </c>
      <c r="H18" s="120">
        <f>11051+75+272+19.6+70+1.75+35</f>
        <v>11524.35</v>
      </c>
      <c r="I18" s="120">
        <v>5000</v>
      </c>
      <c r="J18" s="154">
        <f>347+19.6+70+1.75+35</f>
        <v>473.35</v>
      </c>
      <c r="K18" s="155">
        <v>35</v>
      </c>
      <c r="L18" s="137"/>
      <c r="M18" s="138" t="s">
        <v>54</v>
      </c>
      <c r="N18" s="139"/>
      <c r="O18" s="140"/>
      <c r="P18" s="141"/>
      <c r="Q18" s="141"/>
      <c r="R18" s="141"/>
      <c r="S18" s="152" t="s">
        <v>36</v>
      </c>
      <c r="T18" s="153"/>
    </row>
    <row r="19" ht="21" customHeight="1" spans="1:20">
      <c r="A19" s="23" t="s">
        <v>28</v>
      </c>
      <c r="B19" s="24"/>
      <c r="C19" s="24"/>
      <c r="D19" s="24"/>
      <c r="E19" s="24"/>
      <c r="F19" s="25"/>
      <c r="G19" s="122">
        <f>G18</f>
        <v>22000</v>
      </c>
      <c r="H19" s="122">
        <f>H18</f>
        <v>11524.35</v>
      </c>
      <c r="I19" s="122">
        <f>I18</f>
        <v>5000</v>
      </c>
      <c r="J19" s="156">
        <f>J18</f>
        <v>473.35</v>
      </c>
      <c r="K19" s="122">
        <f>K18</f>
        <v>35</v>
      </c>
      <c r="L19" s="71"/>
      <c r="M19" s="72"/>
      <c r="N19" s="72"/>
      <c r="O19" s="73"/>
      <c r="P19" s="74"/>
      <c r="Q19" s="74"/>
      <c r="R19" s="74"/>
      <c r="S19" s="105" t="s">
        <v>29</v>
      </c>
      <c r="T19" s="106"/>
    </row>
    <row r="20" ht="21" customHeight="1" spans="1:20">
      <c r="A20" s="17" t="s">
        <v>37</v>
      </c>
      <c r="B20" s="18"/>
      <c r="C20" s="19"/>
      <c r="D20" s="19"/>
      <c r="E20" s="19"/>
      <c r="F20" s="19"/>
      <c r="G20" s="19"/>
      <c r="H20" s="26"/>
      <c r="I20" s="26"/>
      <c r="J20" s="26"/>
      <c r="K20" s="26"/>
      <c r="L20" s="19"/>
      <c r="M20" s="66"/>
      <c r="N20" s="66"/>
      <c r="O20" s="66"/>
      <c r="P20" s="66"/>
      <c r="Q20" s="66"/>
      <c r="R20" s="66"/>
      <c r="S20" s="19"/>
      <c r="T20" s="95"/>
    </row>
    <row r="21" ht="18.75" customHeight="1" spans="1:20">
      <c r="A21" s="124"/>
      <c r="B21" s="124"/>
      <c r="C21" s="124"/>
      <c r="D21" s="125"/>
      <c r="E21" s="126"/>
      <c r="F21" s="124"/>
      <c r="G21" s="124"/>
      <c r="H21" s="125"/>
      <c r="I21" s="125"/>
      <c r="J21" s="125"/>
      <c r="K21" s="142"/>
      <c r="L21" s="142"/>
      <c r="M21" s="143"/>
      <c r="N21" s="144"/>
      <c r="O21" s="145"/>
      <c r="P21" s="146"/>
      <c r="Q21" s="146"/>
      <c r="R21" s="146"/>
      <c r="S21" s="124"/>
      <c r="T21" s="124"/>
    </row>
    <row r="22" ht="21" customHeight="1" spans="1:20">
      <c r="A22" s="23" t="s">
        <v>28</v>
      </c>
      <c r="B22" s="24"/>
      <c r="C22" s="24"/>
      <c r="D22" s="24"/>
      <c r="E22" s="24"/>
      <c r="F22" s="25"/>
      <c r="G22" s="124"/>
      <c r="H22" s="125"/>
      <c r="I22" s="125"/>
      <c r="J22" s="125"/>
      <c r="K22" s="142"/>
      <c r="L22" s="71"/>
      <c r="M22" s="72"/>
      <c r="N22" s="72"/>
      <c r="O22" s="73"/>
      <c r="P22" s="74"/>
      <c r="Q22" s="74"/>
      <c r="R22" s="74"/>
      <c r="S22" s="109" t="s">
        <v>29</v>
      </c>
      <c r="T22" s="110"/>
    </row>
    <row r="23" ht="50.25" customHeight="1" spans="1:20">
      <c r="A23" s="127" t="s">
        <v>38</v>
      </c>
      <c r="B23" s="128"/>
      <c r="C23" s="128"/>
      <c r="D23" s="128"/>
      <c r="E23" s="128"/>
      <c r="F23" s="129"/>
      <c r="G23" s="120">
        <f>G13+G16+G19+G22</f>
        <v>22000</v>
      </c>
      <c r="H23" s="120">
        <f>H13+H16+H19+H22</f>
        <v>11524.35</v>
      </c>
      <c r="I23" s="120">
        <f>I13+I16+I19+I22</f>
        <v>5000</v>
      </c>
      <c r="J23" s="120">
        <f>J13+J16+J19+J22</f>
        <v>473.35</v>
      </c>
      <c r="K23" s="120">
        <f>K13+K16+K19+K22</f>
        <v>35</v>
      </c>
      <c r="L23" s="87" t="s">
        <v>39</v>
      </c>
      <c r="M23" s="88"/>
      <c r="N23" s="88"/>
      <c r="O23" s="88"/>
      <c r="P23" s="88"/>
      <c r="Q23" s="88"/>
      <c r="R23" s="88"/>
      <c r="S23" s="88"/>
      <c r="T23" s="111"/>
    </row>
    <row r="24" spans="1:19">
      <c r="A24" s="48" t="s">
        <v>60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L5:O6"/>
    <mergeCell ref="P5:R6"/>
    <mergeCell ref="S6:T9"/>
    <mergeCell ref="M8:O10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zoomScale="85" zoomScaleNormal="85" topLeftCell="A16" workbookViewId="0">
      <selection activeCell="I28" sqref="I28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8.75" customWidth="1"/>
    <col min="9" max="9" width="6.25" customWidth="1"/>
    <col min="11" max="11" width="8.375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3"/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25.5" spans="1:20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5" t="s">
        <v>1</v>
      </c>
      <c r="B3" s="5"/>
      <c r="C3" s="6"/>
      <c r="D3" s="7"/>
      <c r="E3" s="7"/>
      <c r="F3" s="7"/>
      <c r="G3" s="7"/>
      <c r="H3" s="7"/>
      <c r="I3" s="7" t="s">
        <v>2</v>
      </c>
      <c r="J3" s="50"/>
      <c r="K3" s="50"/>
      <c r="L3" s="3"/>
      <c r="M3" s="3"/>
      <c r="N3" s="50"/>
      <c r="O3" s="50"/>
      <c r="P3" s="50" t="s">
        <v>3</v>
      </c>
      <c r="Q3" s="50"/>
      <c r="R3" s="50"/>
      <c r="S3" s="50"/>
      <c r="T3" s="3" t="s">
        <v>2</v>
      </c>
    </row>
    <row r="4" ht="25.5" spans="1:20">
      <c r="A4" s="3"/>
      <c r="B4" s="4"/>
      <c r="C4" s="4"/>
      <c r="D4" s="4"/>
      <c r="E4" s="4"/>
      <c r="F4" s="4"/>
      <c r="G4" s="4"/>
      <c r="H4" s="8">
        <v>43847</v>
      </c>
      <c r="I4" s="8"/>
      <c r="J4" s="8"/>
      <c r="K4" s="4"/>
      <c r="L4" s="4"/>
      <c r="M4" s="4"/>
      <c r="N4" s="4"/>
      <c r="O4" s="4"/>
      <c r="P4" s="4"/>
      <c r="Q4" s="4"/>
      <c r="R4" s="4"/>
      <c r="S4" s="4"/>
      <c r="T4" s="4"/>
    </row>
    <row r="5" ht="25.5" customHeight="1" spans="1:20">
      <c r="A5" s="114"/>
      <c r="B5" s="115"/>
      <c r="C5" s="116"/>
      <c r="D5" s="117"/>
      <c r="E5" s="117"/>
      <c r="F5" s="117"/>
      <c r="G5" s="117"/>
      <c r="H5" s="117"/>
      <c r="I5" s="131"/>
      <c r="J5" s="132" t="s">
        <v>4</v>
      </c>
      <c r="K5" s="133"/>
      <c r="L5" s="56" t="s">
        <v>5</v>
      </c>
      <c r="M5" s="134"/>
      <c r="N5" s="134"/>
      <c r="O5" s="134"/>
      <c r="P5" s="56" t="s">
        <v>6</v>
      </c>
      <c r="Q5" s="134"/>
      <c r="R5" s="134"/>
      <c r="S5" s="147"/>
      <c r="T5" s="148"/>
    </row>
    <row r="6" spans="1:20">
      <c r="A6" s="16" t="s">
        <v>7</v>
      </c>
      <c r="B6" s="14" t="s">
        <v>8</v>
      </c>
      <c r="C6" s="15" t="s">
        <v>9</v>
      </c>
      <c r="D6" s="16" t="s">
        <v>10</v>
      </c>
      <c r="E6" s="16" t="s">
        <v>11</v>
      </c>
      <c r="F6" s="16" t="s">
        <v>12</v>
      </c>
      <c r="G6" s="16" t="s">
        <v>13</v>
      </c>
      <c r="H6" s="16" t="s">
        <v>14</v>
      </c>
      <c r="I6" s="14" t="s">
        <v>15</v>
      </c>
      <c r="J6" s="15" t="s">
        <v>2</v>
      </c>
      <c r="K6" s="56" t="s">
        <v>16</v>
      </c>
      <c r="L6" s="57"/>
      <c r="M6" s="58"/>
      <c r="N6" s="58"/>
      <c r="O6" s="58"/>
      <c r="P6" s="16"/>
      <c r="Q6" s="15"/>
      <c r="R6" s="15"/>
      <c r="S6" s="16" t="s">
        <v>17</v>
      </c>
      <c r="T6" s="149"/>
    </row>
    <row r="7" spans="1:20">
      <c r="A7" s="16"/>
      <c r="B7" s="14"/>
      <c r="C7" s="15"/>
      <c r="D7" s="16"/>
      <c r="E7" s="16"/>
      <c r="F7" s="16"/>
      <c r="G7" s="16"/>
      <c r="H7" s="16"/>
      <c r="I7" s="16"/>
      <c r="J7" s="56"/>
      <c r="K7" s="16"/>
      <c r="L7" s="59"/>
      <c r="M7" s="15"/>
      <c r="N7" s="15"/>
      <c r="O7" s="15"/>
      <c r="P7" s="59" t="s">
        <v>18</v>
      </c>
      <c r="Q7" s="15"/>
      <c r="R7" s="15"/>
      <c r="S7" s="16"/>
      <c r="T7" s="149"/>
    </row>
    <row r="8" spans="1:20">
      <c r="A8" s="16"/>
      <c r="B8" s="14"/>
      <c r="C8" s="15"/>
      <c r="D8" s="16"/>
      <c r="E8" s="16"/>
      <c r="F8" s="16"/>
      <c r="G8" s="16"/>
      <c r="H8" s="16"/>
      <c r="I8" s="16"/>
      <c r="J8" s="16"/>
      <c r="K8" s="16"/>
      <c r="L8" s="14"/>
      <c r="M8" s="56" t="s">
        <v>19</v>
      </c>
      <c r="N8" s="60"/>
      <c r="O8" s="61"/>
      <c r="P8" s="14"/>
      <c r="Q8" s="59" t="s">
        <v>20</v>
      </c>
      <c r="R8" s="15"/>
      <c r="S8" s="16"/>
      <c r="T8" s="149"/>
    </row>
    <row r="9" spans="1:20">
      <c r="A9" s="16"/>
      <c r="B9" s="14"/>
      <c r="C9" s="15"/>
      <c r="D9" s="16"/>
      <c r="E9" s="16"/>
      <c r="F9" s="16"/>
      <c r="G9" s="16"/>
      <c r="H9" s="16"/>
      <c r="I9" s="16"/>
      <c r="J9" s="16" t="s">
        <v>21</v>
      </c>
      <c r="K9" s="16"/>
      <c r="L9" s="14" t="s">
        <v>22</v>
      </c>
      <c r="M9" s="62"/>
      <c r="N9" s="63"/>
      <c r="O9" s="64"/>
      <c r="P9" s="14"/>
      <c r="Q9" s="14" t="s">
        <v>23</v>
      </c>
      <c r="R9" s="56" t="s">
        <v>24</v>
      </c>
      <c r="S9" s="57"/>
      <c r="T9" s="150"/>
    </row>
    <row r="10" ht="30.75" customHeight="1" spans="1:20">
      <c r="A10" s="16"/>
      <c r="B10" s="14"/>
      <c r="C10" s="15"/>
      <c r="D10" s="16"/>
      <c r="E10" s="16"/>
      <c r="F10" s="16"/>
      <c r="G10" s="16"/>
      <c r="H10" s="16"/>
      <c r="I10" s="16"/>
      <c r="J10" s="16"/>
      <c r="K10" s="16"/>
      <c r="L10" s="14"/>
      <c r="M10" s="62"/>
      <c r="N10" s="65"/>
      <c r="O10" s="64"/>
      <c r="P10" s="14"/>
      <c r="Q10" s="14"/>
      <c r="R10" s="14"/>
      <c r="S10" s="93" t="s">
        <v>25</v>
      </c>
      <c r="T10" s="93" t="s">
        <v>26</v>
      </c>
    </row>
    <row r="11" ht="18.75" customHeight="1" spans="1:20">
      <c r="A11" s="17" t="s">
        <v>27</v>
      </c>
      <c r="B11" s="18"/>
      <c r="C11" s="19"/>
      <c r="D11" s="19"/>
      <c r="E11" s="19"/>
      <c r="F11" s="19"/>
      <c r="G11" s="19"/>
      <c r="H11" s="20"/>
      <c r="I11" s="20"/>
      <c r="J11" s="20"/>
      <c r="K11" s="20"/>
      <c r="L11" s="19"/>
      <c r="M11" s="66"/>
      <c r="N11" s="66"/>
      <c r="O11" s="66"/>
      <c r="P11" s="66"/>
      <c r="Q11" s="66"/>
      <c r="R11" s="66"/>
      <c r="S11" s="19"/>
      <c r="T11" s="95"/>
    </row>
    <row r="12" ht="18.75" customHeight="1" spans="1:20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67"/>
      <c r="N12" s="68"/>
      <c r="O12" s="69"/>
      <c r="P12" s="70"/>
      <c r="Q12" s="70"/>
      <c r="R12" s="70"/>
      <c r="S12" s="70"/>
      <c r="T12" s="70"/>
    </row>
    <row r="13" ht="18" customHeight="1" spans="1:20">
      <c r="A13" s="23" t="s">
        <v>28</v>
      </c>
      <c r="B13" s="24"/>
      <c r="C13" s="24"/>
      <c r="D13" s="24"/>
      <c r="E13" s="24"/>
      <c r="F13" s="25"/>
      <c r="G13" s="22"/>
      <c r="H13" s="22"/>
      <c r="I13" s="22"/>
      <c r="J13" s="22"/>
      <c r="K13" s="22"/>
      <c r="L13" s="71"/>
      <c r="M13" s="72"/>
      <c r="N13" s="72"/>
      <c r="O13" s="73"/>
      <c r="P13" s="74"/>
      <c r="Q13" s="74"/>
      <c r="R13" s="74"/>
      <c r="S13" s="71" t="s">
        <v>29</v>
      </c>
      <c r="T13" s="97"/>
    </row>
    <row r="14" ht="18.75" customHeight="1" spans="1:20">
      <c r="A14" s="17" t="s">
        <v>30</v>
      </c>
      <c r="B14" s="26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66"/>
      <c r="N14" s="66"/>
      <c r="O14" s="66"/>
      <c r="P14" s="66"/>
      <c r="Q14" s="66"/>
      <c r="R14" s="66"/>
      <c r="S14" s="20"/>
      <c r="T14" s="98"/>
    </row>
    <row r="15" ht="18.75" customHeight="1" spans="1:20">
      <c r="A15" s="30"/>
      <c r="B15" s="118"/>
      <c r="C15" s="30"/>
      <c r="D15" s="30"/>
      <c r="E15" s="30"/>
      <c r="F15" s="30"/>
      <c r="G15" s="30"/>
      <c r="H15" s="30"/>
      <c r="I15" s="30"/>
      <c r="J15" s="30"/>
      <c r="K15" s="135"/>
      <c r="L15" s="135"/>
      <c r="M15" s="75"/>
      <c r="N15" s="86"/>
      <c r="O15" s="79"/>
      <c r="P15" s="79"/>
      <c r="Q15" s="79"/>
      <c r="R15" s="79"/>
      <c r="S15" s="151"/>
      <c r="T15" s="38"/>
    </row>
    <row r="16" ht="18.75" customHeight="1" spans="1:20">
      <c r="A16" s="23" t="s">
        <v>28</v>
      </c>
      <c r="B16" s="24"/>
      <c r="C16" s="24"/>
      <c r="D16" s="24"/>
      <c r="E16" s="24"/>
      <c r="F16" s="25"/>
      <c r="G16" s="30"/>
      <c r="H16" s="30"/>
      <c r="I16" s="30"/>
      <c r="J16" s="30"/>
      <c r="K16" s="135"/>
      <c r="L16" s="71"/>
      <c r="M16" s="72"/>
      <c r="N16" s="72"/>
      <c r="O16" s="73"/>
      <c r="P16" s="74"/>
      <c r="Q16" s="74"/>
      <c r="R16" s="74"/>
      <c r="S16" s="71" t="s">
        <v>29</v>
      </c>
      <c r="T16" s="97"/>
    </row>
    <row r="17" ht="16.5" customHeight="1" spans="1:20">
      <c r="A17" s="17" t="s">
        <v>31</v>
      </c>
      <c r="B17" s="26"/>
      <c r="C17" s="20"/>
      <c r="D17" s="20"/>
      <c r="E17" s="20"/>
      <c r="F17" s="20"/>
      <c r="G17" s="20"/>
      <c r="H17" s="26"/>
      <c r="I17" s="26"/>
      <c r="J17" s="26"/>
      <c r="K17" s="26"/>
      <c r="L17" s="20"/>
      <c r="M17" s="66"/>
      <c r="N17" s="66"/>
      <c r="O17" s="66"/>
      <c r="P17" s="66"/>
      <c r="Q17" s="66"/>
      <c r="R17" s="66"/>
      <c r="S17" s="20"/>
      <c r="T17" s="98"/>
    </row>
    <row r="18" ht="69" customHeight="1" spans="1:20">
      <c r="A18" s="29">
        <v>1</v>
      </c>
      <c r="B18" s="29" t="s">
        <v>32</v>
      </c>
      <c r="C18" s="29" t="s">
        <v>33</v>
      </c>
      <c r="D18" s="29" t="s">
        <v>34</v>
      </c>
      <c r="E18" s="119" t="s">
        <v>58</v>
      </c>
      <c r="F18" s="120">
        <v>2019.6</v>
      </c>
      <c r="G18" s="120">
        <v>22000</v>
      </c>
      <c r="H18" s="121">
        <f>11051+75+272+19.6+70+1.75+35+58.79+5+27.5+411.4+225.2+J18</f>
        <v>12435.2091</v>
      </c>
      <c r="I18" s="121">
        <v>1300</v>
      </c>
      <c r="J18" s="136">
        <f>5.775+11.64+1.35+0.68+11.89+9.3341+142.3</f>
        <v>182.9691</v>
      </c>
      <c r="K18" s="136">
        <f>5.775+11.64+1.35+0.68+11.89+9.3341+142.3</f>
        <v>182.9691</v>
      </c>
      <c r="L18" s="137"/>
      <c r="M18" s="138" t="s">
        <v>54</v>
      </c>
      <c r="N18" s="139"/>
      <c r="O18" s="140"/>
      <c r="P18" s="141"/>
      <c r="Q18" s="141"/>
      <c r="R18" s="141"/>
      <c r="S18" s="152" t="s">
        <v>36</v>
      </c>
      <c r="T18" s="153"/>
    </row>
    <row r="19" ht="21" customHeight="1" spans="1:20">
      <c r="A19" s="23" t="s">
        <v>28</v>
      </c>
      <c r="B19" s="24"/>
      <c r="C19" s="24"/>
      <c r="D19" s="24"/>
      <c r="E19" s="24"/>
      <c r="F19" s="25"/>
      <c r="G19" s="122">
        <f>G18</f>
        <v>22000</v>
      </c>
      <c r="H19" s="123">
        <f>H18</f>
        <v>12435.2091</v>
      </c>
      <c r="I19" s="123">
        <f>I18</f>
        <v>1300</v>
      </c>
      <c r="J19" s="123">
        <f>J18</f>
        <v>182.9691</v>
      </c>
      <c r="K19" s="123">
        <f>K18</f>
        <v>182.9691</v>
      </c>
      <c r="L19" s="71"/>
      <c r="M19" s="72"/>
      <c r="N19" s="72"/>
      <c r="O19" s="73"/>
      <c r="P19" s="74"/>
      <c r="Q19" s="74"/>
      <c r="R19" s="74"/>
      <c r="S19" s="105" t="s">
        <v>29</v>
      </c>
      <c r="T19" s="106"/>
    </row>
    <row r="20" ht="21" customHeight="1" spans="1:20">
      <c r="A20" s="17" t="s">
        <v>37</v>
      </c>
      <c r="B20" s="18"/>
      <c r="C20" s="19"/>
      <c r="D20" s="19"/>
      <c r="E20" s="19"/>
      <c r="F20" s="19"/>
      <c r="G20" s="19"/>
      <c r="H20" s="26"/>
      <c r="I20" s="26"/>
      <c r="J20" s="26"/>
      <c r="K20" s="26"/>
      <c r="L20" s="19"/>
      <c r="M20" s="66"/>
      <c r="N20" s="66"/>
      <c r="O20" s="66"/>
      <c r="P20" s="66"/>
      <c r="Q20" s="66"/>
      <c r="R20" s="66"/>
      <c r="S20" s="19"/>
      <c r="T20" s="95"/>
    </row>
    <row r="21" ht="18.75" customHeight="1" spans="1:20">
      <c r="A21" s="124"/>
      <c r="B21" s="124"/>
      <c r="C21" s="124"/>
      <c r="D21" s="125"/>
      <c r="E21" s="126"/>
      <c r="F21" s="124"/>
      <c r="G21" s="124"/>
      <c r="H21" s="125"/>
      <c r="I21" s="125"/>
      <c r="J21" s="125"/>
      <c r="K21" s="142"/>
      <c r="L21" s="142"/>
      <c r="M21" s="143"/>
      <c r="N21" s="144"/>
      <c r="O21" s="145"/>
      <c r="P21" s="146"/>
      <c r="Q21" s="146"/>
      <c r="R21" s="146"/>
      <c r="S21" s="124"/>
      <c r="T21" s="124"/>
    </row>
    <row r="22" ht="21" customHeight="1" spans="1:20">
      <c r="A22" s="23" t="s">
        <v>28</v>
      </c>
      <c r="B22" s="24"/>
      <c r="C22" s="24"/>
      <c r="D22" s="24"/>
      <c r="E22" s="24"/>
      <c r="F22" s="25"/>
      <c r="G22" s="124"/>
      <c r="H22" s="125"/>
      <c r="I22" s="125"/>
      <c r="J22" s="125"/>
      <c r="K22" s="142"/>
      <c r="L22" s="71"/>
      <c r="M22" s="72"/>
      <c r="N22" s="72"/>
      <c r="O22" s="73"/>
      <c r="P22" s="74"/>
      <c r="Q22" s="74"/>
      <c r="R22" s="74"/>
      <c r="S22" s="109" t="s">
        <v>29</v>
      </c>
      <c r="T22" s="110"/>
    </row>
    <row r="23" ht="50.25" customHeight="1" spans="1:20">
      <c r="A23" s="127" t="s">
        <v>38</v>
      </c>
      <c r="B23" s="128"/>
      <c r="C23" s="128"/>
      <c r="D23" s="128"/>
      <c r="E23" s="128"/>
      <c r="F23" s="129"/>
      <c r="G23" s="120">
        <f>G13+G16+G19+G22</f>
        <v>22000</v>
      </c>
      <c r="H23" s="130">
        <f>H13+H16+H19+H22</f>
        <v>12435.2091</v>
      </c>
      <c r="I23" s="120">
        <f>I13+I16+I19+I22</f>
        <v>1300</v>
      </c>
      <c r="J23" s="130">
        <f>J13+J16+J19+J22</f>
        <v>182.9691</v>
      </c>
      <c r="K23" s="130">
        <f>K13+K16+K19+K22</f>
        <v>182.9691</v>
      </c>
      <c r="L23" s="87" t="s">
        <v>39</v>
      </c>
      <c r="M23" s="88"/>
      <c r="N23" s="88"/>
      <c r="O23" s="88"/>
      <c r="P23" s="88"/>
      <c r="Q23" s="88"/>
      <c r="R23" s="88"/>
      <c r="S23" s="88"/>
      <c r="T23" s="111"/>
    </row>
    <row r="24" spans="1:19">
      <c r="A24" s="48" t="s">
        <v>61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M8:O10"/>
    <mergeCell ref="P5:R6"/>
    <mergeCell ref="L5:O6"/>
    <mergeCell ref="S6:T9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zoomScale="85" zoomScaleNormal="85" topLeftCell="A4" workbookViewId="0">
      <selection activeCell="H18" sqref="H18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8.75" customWidth="1"/>
    <col min="9" max="9" width="6.25" customWidth="1"/>
    <col min="10" max="10" width="12.875" customWidth="1"/>
    <col min="11" max="11" width="8.375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3"/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25.5" spans="1:20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5" t="s">
        <v>1</v>
      </c>
      <c r="B3" s="5"/>
      <c r="C3" s="6"/>
      <c r="D3" s="7"/>
      <c r="E3" s="7"/>
      <c r="F3" s="7"/>
      <c r="G3" s="7"/>
      <c r="H3" s="7"/>
      <c r="I3" s="7" t="s">
        <v>2</v>
      </c>
      <c r="J3" s="50"/>
      <c r="K3" s="50"/>
      <c r="L3" s="3"/>
      <c r="M3" s="3"/>
      <c r="N3" s="50"/>
      <c r="O3" s="50"/>
      <c r="P3" s="50" t="s">
        <v>3</v>
      </c>
      <c r="Q3" s="50"/>
      <c r="R3" s="50"/>
      <c r="S3" s="50"/>
      <c r="T3" s="3" t="s">
        <v>2</v>
      </c>
    </row>
    <row r="4" ht="25.5" spans="1:20">
      <c r="A4" s="3"/>
      <c r="B4" s="4"/>
      <c r="C4" s="4"/>
      <c r="D4" s="4"/>
      <c r="E4" s="4"/>
      <c r="F4" s="4"/>
      <c r="G4" s="4"/>
      <c r="H4" s="8">
        <v>44036</v>
      </c>
      <c r="I4" s="8"/>
      <c r="J4" s="8"/>
      <c r="K4" s="4"/>
      <c r="L4" s="4"/>
      <c r="M4" s="4"/>
      <c r="N4" s="4"/>
      <c r="O4" s="4"/>
      <c r="P4" s="4"/>
      <c r="Q4" s="4"/>
      <c r="R4" s="4"/>
      <c r="S4" s="4"/>
      <c r="T4" s="4"/>
    </row>
    <row r="5" ht="25.5" customHeight="1" spans="1:20">
      <c r="A5" s="114"/>
      <c r="B5" s="115"/>
      <c r="C5" s="116"/>
      <c r="D5" s="117"/>
      <c r="E5" s="117"/>
      <c r="F5" s="117"/>
      <c r="G5" s="117"/>
      <c r="H5" s="117"/>
      <c r="I5" s="131"/>
      <c r="J5" s="132" t="s">
        <v>4</v>
      </c>
      <c r="K5" s="133"/>
      <c r="L5" s="56" t="s">
        <v>5</v>
      </c>
      <c r="M5" s="134"/>
      <c r="N5" s="134"/>
      <c r="O5" s="134"/>
      <c r="P5" s="56" t="s">
        <v>6</v>
      </c>
      <c r="Q5" s="134"/>
      <c r="R5" s="134"/>
      <c r="S5" s="147"/>
      <c r="T5" s="148"/>
    </row>
    <row r="6" spans="1:20">
      <c r="A6" s="16" t="s">
        <v>7</v>
      </c>
      <c r="B6" s="14" t="s">
        <v>8</v>
      </c>
      <c r="C6" s="15" t="s">
        <v>9</v>
      </c>
      <c r="D6" s="16" t="s">
        <v>10</v>
      </c>
      <c r="E6" s="16" t="s">
        <v>11</v>
      </c>
      <c r="F6" s="16" t="s">
        <v>12</v>
      </c>
      <c r="G6" s="16" t="s">
        <v>13</v>
      </c>
      <c r="H6" s="16" t="s">
        <v>14</v>
      </c>
      <c r="I6" s="14" t="s">
        <v>15</v>
      </c>
      <c r="J6" s="15" t="s">
        <v>2</v>
      </c>
      <c r="K6" s="56" t="s">
        <v>16</v>
      </c>
      <c r="L6" s="57"/>
      <c r="M6" s="58"/>
      <c r="N6" s="58"/>
      <c r="O6" s="58"/>
      <c r="P6" s="16"/>
      <c r="Q6" s="15"/>
      <c r="R6" s="15"/>
      <c r="S6" s="16" t="s">
        <v>17</v>
      </c>
      <c r="T6" s="149"/>
    </row>
    <row r="7" spans="1:20">
      <c r="A7" s="16"/>
      <c r="B7" s="14"/>
      <c r="C7" s="15"/>
      <c r="D7" s="16"/>
      <c r="E7" s="16"/>
      <c r="F7" s="16"/>
      <c r="G7" s="16"/>
      <c r="H7" s="16"/>
      <c r="I7" s="16"/>
      <c r="J7" s="56"/>
      <c r="K7" s="16"/>
      <c r="L7" s="59"/>
      <c r="M7" s="15"/>
      <c r="N7" s="15"/>
      <c r="O7" s="15"/>
      <c r="P7" s="59" t="s">
        <v>18</v>
      </c>
      <c r="Q7" s="15"/>
      <c r="R7" s="15"/>
      <c r="S7" s="16"/>
      <c r="T7" s="149"/>
    </row>
    <row r="8" spans="1:20">
      <c r="A8" s="16"/>
      <c r="B8" s="14"/>
      <c r="C8" s="15"/>
      <c r="D8" s="16"/>
      <c r="E8" s="16"/>
      <c r="F8" s="16"/>
      <c r="G8" s="16"/>
      <c r="H8" s="16"/>
      <c r="I8" s="16"/>
      <c r="J8" s="16"/>
      <c r="K8" s="16"/>
      <c r="L8" s="14"/>
      <c r="M8" s="56" t="s">
        <v>19</v>
      </c>
      <c r="N8" s="60"/>
      <c r="O8" s="61"/>
      <c r="P8" s="14"/>
      <c r="Q8" s="59" t="s">
        <v>20</v>
      </c>
      <c r="R8" s="15"/>
      <c r="S8" s="16"/>
      <c r="T8" s="149"/>
    </row>
    <row r="9" spans="1:20">
      <c r="A9" s="16"/>
      <c r="B9" s="14"/>
      <c r="C9" s="15"/>
      <c r="D9" s="16"/>
      <c r="E9" s="16"/>
      <c r="F9" s="16"/>
      <c r="G9" s="16"/>
      <c r="H9" s="16"/>
      <c r="I9" s="16"/>
      <c r="J9" s="16" t="s">
        <v>21</v>
      </c>
      <c r="K9" s="16"/>
      <c r="L9" s="14" t="s">
        <v>22</v>
      </c>
      <c r="M9" s="62"/>
      <c r="N9" s="63"/>
      <c r="O9" s="64"/>
      <c r="P9" s="14"/>
      <c r="Q9" s="14" t="s">
        <v>23</v>
      </c>
      <c r="R9" s="56" t="s">
        <v>24</v>
      </c>
      <c r="S9" s="57"/>
      <c r="T9" s="150"/>
    </row>
    <row r="10" ht="30.75" customHeight="1" spans="1:20">
      <c r="A10" s="16"/>
      <c r="B10" s="14"/>
      <c r="C10" s="15"/>
      <c r="D10" s="16"/>
      <c r="E10" s="16"/>
      <c r="F10" s="16"/>
      <c r="G10" s="16"/>
      <c r="H10" s="16"/>
      <c r="I10" s="16"/>
      <c r="J10" s="16"/>
      <c r="K10" s="16"/>
      <c r="L10" s="14"/>
      <c r="M10" s="62"/>
      <c r="N10" s="65"/>
      <c r="O10" s="64"/>
      <c r="P10" s="14"/>
      <c r="Q10" s="14"/>
      <c r="R10" s="14"/>
      <c r="S10" s="93" t="s">
        <v>25</v>
      </c>
      <c r="T10" s="93" t="s">
        <v>26</v>
      </c>
    </row>
    <row r="11" ht="18.75" customHeight="1" spans="1:20">
      <c r="A11" s="17" t="s">
        <v>27</v>
      </c>
      <c r="B11" s="18"/>
      <c r="C11" s="19"/>
      <c r="D11" s="19"/>
      <c r="E11" s="19"/>
      <c r="F11" s="19"/>
      <c r="G11" s="19"/>
      <c r="H11" s="20"/>
      <c r="I11" s="20"/>
      <c r="J11" s="20"/>
      <c r="K11" s="20"/>
      <c r="L11" s="19"/>
      <c r="M11" s="66"/>
      <c r="N11" s="66"/>
      <c r="O11" s="66"/>
      <c r="P11" s="66"/>
      <c r="Q11" s="66"/>
      <c r="R11" s="66"/>
      <c r="S11" s="19"/>
      <c r="T11" s="95"/>
    </row>
    <row r="12" ht="18.75" customHeight="1" spans="1:20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67"/>
      <c r="N12" s="68"/>
      <c r="O12" s="69"/>
      <c r="P12" s="70"/>
      <c r="Q12" s="70"/>
      <c r="R12" s="70"/>
      <c r="S12" s="70"/>
      <c r="T12" s="70"/>
    </row>
    <row r="13" ht="18" customHeight="1" spans="1:20">
      <c r="A13" s="23" t="s">
        <v>28</v>
      </c>
      <c r="B13" s="24"/>
      <c r="C13" s="24"/>
      <c r="D13" s="24"/>
      <c r="E13" s="24"/>
      <c r="F13" s="25"/>
      <c r="G13" s="22"/>
      <c r="H13" s="22"/>
      <c r="I13" s="22"/>
      <c r="J13" s="22"/>
      <c r="K13" s="22"/>
      <c r="L13" s="71"/>
      <c r="M13" s="72"/>
      <c r="N13" s="72"/>
      <c r="O13" s="73"/>
      <c r="P13" s="74"/>
      <c r="Q13" s="74"/>
      <c r="R13" s="74"/>
      <c r="S13" s="71" t="s">
        <v>29</v>
      </c>
      <c r="T13" s="97"/>
    </row>
    <row r="14" ht="18.75" customHeight="1" spans="1:20">
      <c r="A14" s="17" t="s">
        <v>30</v>
      </c>
      <c r="B14" s="26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66"/>
      <c r="N14" s="66"/>
      <c r="O14" s="66"/>
      <c r="P14" s="66"/>
      <c r="Q14" s="66"/>
      <c r="R14" s="66"/>
      <c r="S14" s="20"/>
      <c r="T14" s="98"/>
    </row>
    <row r="15" ht="18.75" customHeight="1" spans="1:20">
      <c r="A15" s="30"/>
      <c r="B15" s="118"/>
      <c r="C15" s="30"/>
      <c r="D15" s="30"/>
      <c r="E15" s="30"/>
      <c r="F15" s="30"/>
      <c r="G15" s="30"/>
      <c r="H15" s="30"/>
      <c r="I15" s="30"/>
      <c r="J15" s="30"/>
      <c r="K15" s="135"/>
      <c r="L15" s="135"/>
      <c r="M15" s="75"/>
      <c r="N15" s="86"/>
      <c r="O15" s="79"/>
      <c r="P15" s="79"/>
      <c r="Q15" s="79"/>
      <c r="R15" s="79"/>
      <c r="S15" s="151"/>
      <c r="T15" s="38"/>
    </row>
    <row r="16" ht="18.75" customHeight="1" spans="1:20">
      <c r="A16" s="23" t="s">
        <v>28</v>
      </c>
      <c r="B16" s="24"/>
      <c r="C16" s="24"/>
      <c r="D16" s="24"/>
      <c r="E16" s="24"/>
      <c r="F16" s="25"/>
      <c r="G16" s="30"/>
      <c r="H16" s="30"/>
      <c r="I16" s="30"/>
      <c r="J16" s="30"/>
      <c r="K16" s="135"/>
      <c r="L16" s="71"/>
      <c r="M16" s="72"/>
      <c r="N16" s="72"/>
      <c r="O16" s="73"/>
      <c r="P16" s="74"/>
      <c r="Q16" s="74"/>
      <c r="R16" s="74"/>
      <c r="S16" s="71" t="s">
        <v>29</v>
      </c>
      <c r="T16" s="97"/>
    </row>
    <row r="17" ht="16.5" customHeight="1" spans="1:20">
      <c r="A17" s="17" t="s">
        <v>31</v>
      </c>
      <c r="B17" s="26"/>
      <c r="C17" s="20"/>
      <c r="D17" s="20"/>
      <c r="E17" s="20"/>
      <c r="F17" s="20"/>
      <c r="G17" s="20"/>
      <c r="H17" s="26"/>
      <c r="I17" s="26"/>
      <c r="J17" s="26"/>
      <c r="K17" s="26"/>
      <c r="L17" s="20"/>
      <c r="M17" s="66"/>
      <c r="N17" s="66"/>
      <c r="O17" s="66"/>
      <c r="P17" s="66"/>
      <c r="Q17" s="66"/>
      <c r="R17" s="66"/>
      <c r="S17" s="20"/>
      <c r="T17" s="98"/>
    </row>
    <row r="18" ht="69" customHeight="1" spans="1:20">
      <c r="A18" s="29">
        <v>1</v>
      </c>
      <c r="B18" s="29" t="s">
        <v>32</v>
      </c>
      <c r="C18" s="29" t="s">
        <v>33</v>
      </c>
      <c r="D18" s="29" t="s">
        <v>34</v>
      </c>
      <c r="E18" s="119" t="s">
        <v>58</v>
      </c>
      <c r="F18" s="120">
        <v>2019.6</v>
      </c>
      <c r="G18" s="120">
        <v>22000</v>
      </c>
      <c r="H18" s="121">
        <f>11051+75+272+19.6+70+1.75+35+58.79+5+27.5+411.4+225.2+J18</f>
        <v>12838.53792</v>
      </c>
      <c r="I18" s="121">
        <v>1300</v>
      </c>
      <c r="J18" s="136">
        <f>5.775+1.35+0.68+11.89+9.3341+142.3+19.88+130+200+1.51+5.5+5.04+1.55+K18</f>
        <v>586.29792</v>
      </c>
      <c r="K18" s="136">
        <v>51.48882</v>
      </c>
      <c r="L18" s="137"/>
      <c r="M18" s="138" t="s">
        <v>54</v>
      </c>
      <c r="N18" s="139"/>
      <c r="O18" s="140"/>
      <c r="P18" s="141"/>
      <c r="Q18" s="141"/>
      <c r="R18" s="141"/>
      <c r="S18" s="152" t="s">
        <v>36</v>
      </c>
      <c r="T18" s="153"/>
    </row>
    <row r="19" ht="21" customHeight="1" spans="1:20">
      <c r="A19" s="23" t="s">
        <v>28</v>
      </c>
      <c r="B19" s="24"/>
      <c r="C19" s="24"/>
      <c r="D19" s="24"/>
      <c r="E19" s="24"/>
      <c r="F19" s="25"/>
      <c r="G19" s="122">
        <f>G18</f>
        <v>22000</v>
      </c>
      <c r="H19" s="123">
        <f>H18</f>
        <v>12838.53792</v>
      </c>
      <c r="I19" s="123">
        <f>I18</f>
        <v>1300</v>
      </c>
      <c r="J19" s="123">
        <f>J18</f>
        <v>586.29792</v>
      </c>
      <c r="K19" s="123">
        <f>K18</f>
        <v>51.48882</v>
      </c>
      <c r="L19" s="71"/>
      <c r="M19" s="72"/>
      <c r="N19" s="72"/>
      <c r="O19" s="73"/>
      <c r="P19" s="74"/>
      <c r="Q19" s="74"/>
      <c r="R19" s="74"/>
      <c r="S19" s="105" t="s">
        <v>29</v>
      </c>
      <c r="T19" s="106"/>
    </row>
    <row r="20" ht="21" customHeight="1" spans="1:20">
      <c r="A20" s="17" t="s">
        <v>37</v>
      </c>
      <c r="B20" s="18"/>
      <c r="C20" s="19"/>
      <c r="D20" s="19"/>
      <c r="E20" s="19"/>
      <c r="F20" s="19"/>
      <c r="G20" s="19"/>
      <c r="H20" s="26"/>
      <c r="I20" s="26"/>
      <c r="J20" s="26"/>
      <c r="K20" s="26"/>
      <c r="L20" s="19"/>
      <c r="M20" s="66"/>
      <c r="N20" s="66"/>
      <c r="O20" s="66"/>
      <c r="P20" s="66"/>
      <c r="Q20" s="66"/>
      <c r="R20" s="66"/>
      <c r="S20" s="19"/>
      <c r="T20" s="95"/>
    </row>
    <row r="21" ht="18.75" customHeight="1" spans="1:20">
      <c r="A21" s="124"/>
      <c r="B21" s="124"/>
      <c r="C21" s="124"/>
      <c r="D21" s="125"/>
      <c r="E21" s="126"/>
      <c r="F21" s="124"/>
      <c r="G21" s="124"/>
      <c r="H21" s="125"/>
      <c r="I21" s="125"/>
      <c r="J21" s="125"/>
      <c r="K21" s="142"/>
      <c r="L21" s="142"/>
      <c r="M21" s="143"/>
      <c r="N21" s="144"/>
      <c r="O21" s="145"/>
      <c r="P21" s="146"/>
      <c r="Q21" s="146"/>
      <c r="R21" s="146"/>
      <c r="S21" s="124"/>
      <c r="T21" s="124"/>
    </row>
    <row r="22" ht="21" customHeight="1" spans="1:20">
      <c r="A22" s="23" t="s">
        <v>28</v>
      </c>
      <c r="B22" s="24"/>
      <c r="C22" s="24"/>
      <c r="D22" s="24"/>
      <c r="E22" s="24"/>
      <c r="F22" s="25"/>
      <c r="G22" s="124"/>
      <c r="H22" s="125"/>
      <c r="I22" s="125"/>
      <c r="J22" s="125"/>
      <c r="K22" s="142"/>
      <c r="L22" s="71"/>
      <c r="M22" s="72"/>
      <c r="N22" s="72"/>
      <c r="O22" s="73"/>
      <c r="P22" s="74"/>
      <c r="Q22" s="74"/>
      <c r="R22" s="74"/>
      <c r="S22" s="109" t="s">
        <v>29</v>
      </c>
      <c r="T22" s="110"/>
    </row>
    <row r="23" ht="50.25" customHeight="1" spans="1:20">
      <c r="A23" s="127" t="s">
        <v>38</v>
      </c>
      <c r="B23" s="128"/>
      <c r="C23" s="128"/>
      <c r="D23" s="128"/>
      <c r="E23" s="128"/>
      <c r="F23" s="129"/>
      <c r="G23" s="120">
        <f>G13+G16+G19+G22</f>
        <v>22000</v>
      </c>
      <c r="H23" s="130">
        <f>H13+H16+H19+H22</f>
        <v>12838.53792</v>
      </c>
      <c r="I23" s="120">
        <f>I13+I16+I19+I22</f>
        <v>1300</v>
      </c>
      <c r="J23" s="130">
        <f>J13+J16+J19+J22</f>
        <v>586.29792</v>
      </c>
      <c r="K23" s="130">
        <f>K13+K16+K19+K22</f>
        <v>51.48882</v>
      </c>
      <c r="L23" s="87" t="s">
        <v>39</v>
      </c>
      <c r="M23" s="88"/>
      <c r="N23" s="88"/>
      <c r="O23" s="88"/>
      <c r="P23" s="88"/>
      <c r="Q23" s="88"/>
      <c r="R23" s="88"/>
      <c r="S23" s="88"/>
      <c r="T23" s="111"/>
    </row>
    <row r="24" spans="1:19">
      <c r="A24" s="48" t="s">
        <v>62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L5:O6"/>
    <mergeCell ref="P5:R6"/>
    <mergeCell ref="S6:T9"/>
    <mergeCell ref="M8:O10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zoomScale="85" zoomScaleNormal="85" topLeftCell="A10" workbookViewId="0">
      <selection activeCell="H28" sqref="H28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8.75" customWidth="1"/>
    <col min="9" max="9" width="6.25" customWidth="1"/>
    <col min="10" max="10" width="12.875" customWidth="1"/>
    <col min="11" max="11" width="8.375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3"/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25.5" spans="1:20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5" t="s">
        <v>1</v>
      </c>
      <c r="B3" s="5"/>
      <c r="C3" s="6"/>
      <c r="D3" s="7"/>
      <c r="E3" s="7"/>
      <c r="F3" s="7"/>
      <c r="G3" s="7"/>
      <c r="H3" s="7"/>
      <c r="I3" s="7" t="s">
        <v>2</v>
      </c>
      <c r="J3" s="50"/>
      <c r="K3" s="50"/>
      <c r="L3" s="3"/>
      <c r="M3" s="3"/>
      <c r="N3" s="50"/>
      <c r="O3" s="50"/>
      <c r="P3" s="50" t="s">
        <v>3</v>
      </c>
      <c r="Q3" s="50"/>
      <c r="R3" s="50"/>
      <c r="S3" s="50"/>
      <c r="T3" s="3" t="s">
        <v>2</v>
      </c>
    </row>
    <row r="4" ht="25.5" spans="1:20">
      <c r="A4" s="3"/>
      <c r="B4" s="4"/>
      <c r="C4" s="4"/>
      <c r="D4" s="4"/>
      <c r="E4" s="4"/>
      <c r="F4" s="4"/>
      <c r="G4" s="4"/>
      <c r="H4" s="8">
        <v>44187</v>
      </c>
      <c r="I4" s="8"/>
      <c r="J4" s="8"/>
      <c r="K4" s="4"/>
      <c r="L4" s="4"/>
      <c r="M4" s="4"/>
      <c r="N4" s="4"/>
      <c r="O4" s="4"/>
      <c r="P4" s="4"/>
      <c r="Q4" s="4"/>
      <c r="R4" s="4"/>
      <c r="S4" s="4"/>
      <c r="T4" s="4"/>
    </row>
    <row r="5" ht="25.5" customHeight="1" spans="1:20">
      <c r="A5" s="114"/>
      <c r="B5" s="115"/>
      <c r="C5" s="116"/>
      <c r="D5" s="117"/>
      <c r="E5" s="117"/>
      <c r="F5" s="117"/>
      <c r="G5" s="117"/>
      <c r="H5" s="117"/>
      <c r="I5" s="131"/>
      <c r="J5" s="132" t="s">
        <v>4</v>
      </c>
      <c r="K5" s="133"/>
      <c r="L5" s="56" t="s">
        <v>5</v>
      </c>
      <c r="M5" s="134"/>
      <c r="N5" s="134"/>
      <c r="O5" s="134"/>
      <c r="P5" s="56" t="s">
        <v>6</v>
      </c>
      <c r="Q5" s="134"/>
      <c r="R5" s="134"/>
      <c r="S5" s="147"/>
      <c r="T5" s="148"/>
    </row>
    <row r="6" spans="1:20">
      <c r="A6" s="16" t="s">
        <v>7</v>
      </c>
      <c r="B6" s="14" t="s">
        <v>8</v>
      </c>
      <c r="C6" s="15" t="s">
        <v>9</v>
      </c>
      <c r="D6" s="16" t="s">
        <v>10</v>
      </c>
      <c r="E6" s="16" t="s">
        <v>11</v>
      </c>
      <c r="F6" s="16" t="s">
        <v>12</v>
      </c>
      <c r="G6" s="16" t="s">
        <v>13</v>
      </c>
      <c r="H6" s="16" t="s">
        <v>14</v>
      </c>
      <c r="I6" s="14" t="s">
        <v>15</v>
      </c>
      <c r="J6" s="15" t="s">
        <v>2</v>
      </c>
      <c r="K6" s="56" t="s">
        <v>16</v>
      </c>
      <c r="L6" s="57"/>
      <c r="M6" s="58"/>
      <c r="N6" s="58"/>
      <c r="O6" s="58"/>
      <c r="P6" s="16"/>
      <c r="Q6" s="15"/>
      <c r="R6" s="15"/>
      <c r="S6" s="16" t="s">
        <v>17</v>
      </c>
      <c r="T6" s="149"/>
    </row>
    <row r="7" spans="1:20">
      <c r="A7" s="16"/>
      <c r="B7" s="14"/>
      <c r="C7" s="15"/>
      <c r="D7" s="16"/>
      <c r="E7" s="16"/>
      <c r="F7" s="16"/>
      <c r="G7" s="16"/>
      <c r="H7" s="16"/>
      <c r="I7" s="16"/>
      <c r="J7" s="56"/>
      <c r="K7" s="16"/>
      <c r="L7" s="59"/>
      <c r="M7" s="15"/>
      <c r="N7" s="15"/>
      <c r="O7" s="15"/>
      <c r="P7" s="59" t="s">
        <v>18</v>
      </c>
      <c r="Q7" s="15"/>
      <c r="R7" s="15"/>
      <c r="S7" s="16"/>
      <c r="T7" s="149"/>
    </row>
    <row r="8" spans="1:20">
      <c r="A8" s="16"/>
      <c r="B8" s="14"/>
      <c r="C8" s="15"/>
      <c r="D8" s="16"/>
      <c r="E8" s="16"/>
      <c r="F8" s="16"/>
      <c r="G8" s="16"/>
      <c r="H8" s="16"/>
      <c r="I8" s="16"/>
      <c r="J8" s="16"/>
      <c r="K8" s="16"/>
      <c r="L8" s="14"/>
      <c r="M8" s="56" t="s">
        <v>19</v>
      </c>
      <c r="N8" s="60"/>
      <c r="O8" s="61"/>
      <c r="P8" s="14"/>
      <c r="Q8" s="59" t="s">
        <v>20</v>
      </c>
      <c r="R8" s="15"/>
      <c r="S8" s="16"/>
      <c r="T8" s="149"/>
    </row>
    <row r="9" spans="1:20">
      <c r="A9" s="16"/>
      <c r="B9" s="14"/>
      <c r="C9" s="15"/>
      <c r="D9" s="16"/>
      <c r="E9" s="16"/>
      <c r="F9" s="16"/>
      <c r="G9" s="16"/>
      <c r="H9" s="16"/>
      <c r="I9" s="16"/>
      <c r="J9" s="16" t="s">
        <v>21</v>
      </c>
      <c r="K9" s="16"/>
      <c r="L9" s="14" t="s">
        <v>22</v>
      </c>
      <c r="M9" s="62"/>
      <c r="N9" s="63"/>
      <c r="O9" s="64"/>
      <c r="P9" s="14"/>
      <c r="Q9" s="14" t="s">
        <v>23</v>
      </c>
      <c r="R9" s="56" t="s">
        <v>24</v>
      </c>
      <c r="S9" s="57"/>
      <c r="T9" s="150"/>
    </row>
    <row r="10" ht="30.75" customHeight="1" spans="1:20">
      <c r="A10" s="16"/>
      <c r="B10" s="14"/>
      <c r="C10" s="15"/>
      <c r="D10" s="16"/>
      <c r="E10" s="16"/>
      <c r="F10" s="16"/>
      <c r="G10" s="16"/>
      <c r="H10" s="16"/>
      <c r="I10" s="16"/>
      <c r="J10" s="16"/>
      <c r="K10" s="16"/>
      <c r="L10" s="14"/>
      <c r="M10" s="62"/>
      <c r="N10" s="65"/>
      <c r="O10" s="64"/>
      <c r="P10" s="14"/>
      <c r="Q10" s="14"/>
      <c r="R10" s="14"/>
      <c r="S10" s="93" t="s">
        <v>25</v>
      </c>
      <c r="T10" s="93" t="s">
        <v>26</v>
      </c>
    </row>
    <row r="11" ht="18.75" customHeight="1" spans="1:20">
      <c r="A11" s="17" t="s">
        <v>27</v>
      </c>
      <c r="B11" s="18"/>
      <c r="C11" s="19"/>
      <c r="D11" s="19"/>
      <c r="E11" s="19"/>
      <c r="F11" s="19"/>
      <c r="G11" s="19"/>
      <c r="H11" s="20"/>
      <c r="I11" s="20"/>
      <c r="J11" s="20"/>
      <c r="K11" s="20"/>
      <c r="L11" s="19"/>
      <c r="M11" s="66"/>
      <c r="N11" s="66"/>
      <c r="O11" s="66"/>
      <c r="P11" s="66"/>
      <c r="Q11" s="66"/>
      <c r="R11" s="66"/>
      <c r="S11" s="19"/>
      <c r="T11" s="95"/>
    </row>
    <row r="12" ht="18.75" customHeight="1" spans="1:20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67"/>
      <c r="N12" s="68"/>
      <c r="O12" s="69"/>
      <c r="P12" s="70"/>
      <c r="Q12" s="70"/>
      <c r="R12" s="70"/>
      <c r="S12" s="70"/>
      <c r="T12" s="70"/>
    </row>
    <row r="13" ht="18" customHeight="1" spans="1:20">
      <c r="A13" s="23" t="s">
        <v>28</v>
      </c>
      <c r="B13" s="24"/>
      <c r="C13" s="24"/>
      <c r="D13" s="24"/>
      <c r="E13" s="24"/>
      <c r="F13" s="25"/>
      <c r="G13" s="22"/>
      <c r="H13" s="22"/>
      <c r="I13" s="22"/>
      <c r="J13" s="22"/>
      <c r="K13" s="22"/>
      <c r="L13" s="71"/>
      <c r="M13" s="72"/>
      <c r="N13" s="72"/>
      <c r="O13" s="73"/>
      <c r="P13" s="74"/>
      <c r="Q13" s="74"/>
      <c r="R13" s="74"/>
      <c r="S13" s="71" t="s">
        <v>29</v>
      </c>
      <c r="T13" s="97"/>
    </row>
    <row r="14" ht="18.75" customHeight="1" spans="1:20">
      <c r="A14" s="17" t="s">
        <v>30</v>
      </c>
      <c r="B14" s="26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66"/>
      <c r="N14" s="66"/>
      <c r="O14" s="66"/>
      <c r="P14" s="66"/>
      <c r="Q14" s="66"/>
      <c r="R14" s="66"/>
      <c r="S14" s="20"/>
      <c r="T14" s="98"/>
    </row>
    <row r="15" ht="18.75" customHeight="1" spans="1:20">
      <c r="A15" s="30"/>
      <c r="B15" s="118"/>
      <c r="C15" s="30"/>
      <c r="D15" s="30"/>
      <c r="E15" s="30"/>
      <c r="F15" s="30"/>
      <c r="G15" s="30"/>
      <c r="H15" s="30"/>
      <c r="I15" s="30"/>
      <c r="J15" s="30"/>
      <c r="K15" s="135"/>
      <c r="L15" s="135"/>
      <c r="M15" s="75"/>
      <c r="N15" s="86"/>
      <c r="O15" s="79"/>
      <c r="P15" s="79"/>
      <c r="Q15" s="79"/>
      <c r="R15" s="79"/>
      <c r="S15" s="151"/>
      <c r="T15" s="38"/>
    </row>
    <row r="16" ht="18.75" customHeight="1" spans="1:20">
      <c r="A16" s="23" t="s">
        <v>28</v>
      </c>
      <c r="B16" s="24"/>
      <c r="C16" s="24"/>
      <c r="D16" s="24"/>
      <c r="E16" s="24"/>
      <c r="F16" s="25"/>
      <c r="G16" s="30"/>
      <c r="H16" s="30"/>
      <c r="I16" s="30"/>
      <c r="J16" s="30"/>
      <c r="K16" s="135"/>
      <c r="L16" s="71"/>
      <c r="M16" s="72"/>
      <c r="N16" s="72"/>
      <c r="O16" s="73"/>
      <c r="P16" s="74"/>
      <c r="Q16" s="74"/>
      <c r="R16" s="74"/>
      <c r="S16" s="71" t="s">
        <v>29</v>
      </c>
      <c r="T16" s="97"/>
    </row>
    <row r="17" ht="16.5" customHeight="1" spans="1:20">
      <c r="A17" s="17" t="s">
        <v>31</v>
      </c>
      <c r="B17" s="26"/>
      <c r="C17" s="20"/>
      <c r="D17" s="20"/>
      <c r="E17" s="20"/>
      <c r="F17" s="20"/>
      <c r="G17" s="20"/>
      <c r="H17" s="26"/>
      <c r="I17" s="26"/>
      <c r="J17" s="26"/>
      <c r="K17" s="26"/>
      <c r="L17" s="20"/>
      <c r="M17" s="66"/>
      <c r="N17" s="66"/>
      <c r="O17" s="66"/>
      <c r="P17" s="66"/>
      <c r="Q17" s="66"/>
      <c r="R17" s="66"/>
      <c r="S17" s="20"/>
      <c r="T17" s="98"/>
    </row>
    <row r="18" ht="69" customHeight="1" spans="1:20">
      <c r="A18" s="29">
        <v>1</v>
      </c>
      <c r="B18" s="29" t="s">
        <v>32</v>
      </c>
      <c r="C18" s="29" t="s">
        <v>33</v>
      </c>
      <c r="D18" s="29" t="s">
        <v>34</v>
      </c>
      <c r="E18" s="119" t="s">
        <v>58</v>
      </c>
      <c r="F18" s="120">
        <v>2019.6</v>
      </c>
      <c r="G18" s="120">
        <v>22000</v>
      </c>
      <c r="H18" s="121">
        <f>11051+75+272+19.6+70+1.75+35+58.79+5+27.5+411.4+225.2+J18</f>
        <v>13140.7691</v>
      </c>
      <c r="I18" s="121">
        <v>1300</v>
      </c>
      <c r="J18" s="136">
        <f>5.775+1.35+0.68+11.89+9.3341+142.3+19.88+130+200+1.51+5.5+5.04+1.55+51.49+183+0.63+118.6</f>
        <v>888.5291</v>
      </c>
      <c r="K18" s="136">
        <v>118.6</v>
      </c>
      <c r="L18" s="137"/>
      <c r="M18" s="138" t="s">
        <v>54</v>
      </c>
      <c r="N18" s="139"/>
      <c r="O18" s="140"/>
      <c r="P18" s="141"/>
      <c r="Q18" s="141"/>
      <c r="R18" s="141"/>
      <c r="S18" s="152" t="s">
        <v>36</v>
      </c>
      <c r="T18" s="153"/>
    </row>
    <row r="19" ht="21" customHeight="1" spans="1:20">
      <c r="A19" s="23" t="s">
        <v>28</v>
      </c>
      <c r="B19" s="24"/>
      <c r="C19" s="24"/>
      <c r="D19" s="24"/>
      <c r="E19" s="24"/>
      <c r="F19" s="25"/>
      <c r="G19" s="122">
        <f>G18</f>
        <v>22000</v>
      </c>
      <c r="H19" s="123">
        <f>H18</f>
        <v>13140.7691</v>
      </c>
      <c r="I19" s="123">
        <f>I18</f>
        <v>1300</v>
      </c>
      <c r="J19" s="123">
        <f>J18</f>
        <v>888.5291</v>
      </c>
      <c r="K19" s="123">
        <f>K18</f>
        <v>118.6</v>
      </c>
      <c r="L19" s="71"/>
      <c r="M19" s="72"/>
      <c r="N19" s="72"/>
      <c r="O19" s="73"/>
      <c r="P19" s="74"/>
      <c r="Q19" s="74"/>
      <c r="R19" s="74"/>
      <c r="S19" s="105" t="s">
        <v>29</v>
      </c>
      <c r="T19" s="106"/>
    </row>
    <row r="20" ht="21" customHeight="1" spans="1:20">
      <c r="A20" s="17" t="s">
        <v>37</v>
      </c>
      <c r="B20" s="18"/>
      <c r="C20" s="19"/>
      <c r="D20" s="19"/>
      <c r="E20" s="19"/>
      <c r="F20" s="19"/>
      <c r="G20" s="19"/>
      <c r="H20" s="26"/>
      <c r="I20" s="26"/>
      <c r="J20" s="26"/>
      <c r="K20" s="26"/>
      <c r="L20" s="19"/>
      <c r="M20" s="66"/>
      <c r="N20" s="66"/>
      <c r="O20" s="66"/>
      <c r="P20" s="66"/>
      <c r="Q20" s="66"/>
      <c r="R20" s="66"/>
      <c r="S20" s="19"/>
      <c r="T20" s="95"/>
    </row>
    <row r="21" ht="18.75" customHeight="1" spans="1:20">
      <c r="A21" s="124"/>
      <c r="B21" s="124"/>
      <c r="C21" s="124"/>
      <c r="D21" s="125"/>
      <c r="E21" s="126"/>
      <c r="F21" s="124"/>
      <c r="G21" s="124"/>
      <c r="H21" s="125"/>
      <c r="I21" s="125"/>
      <c r="J21" s="125"/>
      <c r="K21" s="142"/>
      <c r="L21" s="142"/>
      <c r="M21" s="143"/>
      <c r="N21" s="144"/>
      <c r="O21" s="145"/>
      <c r="P21" s="146"/>
      <c r="Q21" s="146"/>
      <c r="R21" s="146"/>
      <c r="S21" s="124"/>
      <c r="T21" s="124"/>
    </row>
    <row r="22" ht="21" customHeight="1" spans="1:20">
      <c r="A22" s="23" t="s">
        <v>28</v>
      </c>
      <c r="B22" s="24"/>
      <c r="C22" s="24"/>
      <c r="D22" s="24"/>
      <c r="E22" s="24"/>
      <c r="F22" s="25"/>
      <c r="G22" s="124"/>
      <c r="H22" s="125"/>
      <c r="I22" s="125"/>
      <c r="J22" s="125"/>
      <c r="K22" s="142"/>
      <c r="L22" s="71"/>
      <c r="M22" s="72"/>
      <c r="N22" s="72"/>
      <c r="O22" s="73"/>
      <c r="P22" s="74"/>
      <c r="Q22" s="74"/>
      <c r="R22" s="74"/>
      <c r="S22" s="109" t="s">
        <v>29</v>
      </c>
      <c r="T22" s="110"/>
    </row>
    <row r="23" ht="50.25" customHeight="1" spans="1:20">
      <c r="A23" s="127" t="s">
        <v>38</v>
      </c>
      <c r="B23" s="128"/>
      <c r="C23" s="128"/>
      <c r="D23" s="128"/>
      <c r="E23" s="128"/>
      <c r="F23" s="129"/>
      <c r="G23" s="120">
        <f>G13+G16+G19+G22</f>
        <v>22000</v>
      </c>
      <c r="H23" s="130">
        <f>H13+H16+H19+H22</f>
        <v>13140.7691</v>
      </c>
      <c r="I23" s="120">
        <f>I13+I16+I19+I22</f>
        <v>1300</v>
      </c>
      <c r="J23" s="130">
        <f>J13+J16+J19+J22</f>
        <v>888.5291</v>
      </c>
      <c r="K23" s="130">
        <f>K13+K16+K19+K22</f>
        <v>118.6</v>
      </c>
      <c r="L23" s="87" t="s">
        <v>39</v>
      </c>
      <c r="M23" s="88"/>
      <c r="N23" s="88"/>
      <c r="O23" s="88"/>
      <c r="P23" s="88"/>
      <c r="Q23" s="88"/>
      <c r="R23" s="88"/>
      <c r="S23" s="88"/>
      <c r="T23" s="111"/>
    </row>
    <row r="24" spans="1:19">
      <c r="A24" s="48" t="s">
        <v>63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L5:O6"/>
    <mergeCell ref="P5:R6"/>
    <mergeCell ref="S6:T9"/>
    <mergeCell ref="M8:O10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J18" sqref="J18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7.125" customWidth="1"/>
    <col min="9" max="9" width="6.25" customWidth="1"/>
    <col min="11" max="11" width="11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3"/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25.5" spans="1:20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5" t="s">
        <v>1</v>
      </c>
      <c r="B3" s="5"/>
      <c r="C3" s="6"/>
      <c r="D3" s="7"/>
      <c r="E3" s="7"/>
      <c r="F3" s="7"/>
      <c r="G3" s="7"/>
      <c r="H3" s="7"/>
      <c r="I3" s="7" t="s">
        <v>2</v>
      </c>
      <c r="J3" s="50"/>
      <c r="K3" s="50"/>
      <c r="L3" s="3"/>
      <c r="M3" s="3"/>
      <c r="N3" s="50"/>
      <c r="O3" s="50"/>
      <c r="P3" s="50" t="s">
        <v>3</v>
      </c>
      <c r="Q3" s="50"/>
      <c r="R3" s="50"/>
      <c r="S3" s="50"/>
      <c r="T3" s="3" t="s">
        <v>2</v>
      </c>
    </row>
    <row r="4" ht="25.5" spans="1:20">
      <c r="A4" s="3"/>
      <c r="B4" s="4"/>
      <c r="C4" s="4"/>
      <c r="D4" s="4"/>
      <c r="E4" s="4"/>
      <c r="F4" s="4"/>
      <c r="G4" s="4"/>
      <c r="H4" s="8">
        <v>43156</v>
      </c>
      <c r="I4" s="8"/>
      <c r="J4" s="8"/>
      <c r="K4" s="4"/>
      <c r="L4" s="4"/>
      <c r="M4" s="4"/>
      <c r="N4" s="4"/>
      <c r="O4" s="4"/>
      <c r="P4" s="4"/>
      <c r="Q4" s="4"/>
      <c r="R4" s="4"/>
      <c r="S4" s="4"/>
      <c r="T4" s="4"/>
    </row>
    <row r="5" ht="25.5" customHeight="1" spans="1:20">
      <c r="A5" s="114"/>
      <c r="B5" s="115"/>
      <c r="C5" s="116"/>
      <c r="D5" s="117"/>
      <c r="E5" s="117"/>
      <c r="F5" s="117"/>
      <c r="G5" s="117"/>
      <c r="H5" s="117"/>
      <c r="I5" s="131"/>
      <c r="J5" s="132" t="s">
        <v>4</v>
      </c>
      <c r="K5" s="133"/>
      <c r="L5" s="56" t="s">
        <v>5</v>
      </c>
      <c r="M5" s="134"/>
      <c r="N5" s="134"/>
      <c r="O5" s="134"/>
      <c r="P5" s="56" t="s">
        <v>6</v>
      </c>
      <c r="Q5" s="134"/>
      <c r="R5" s="134"/>
      <c r="S5" s="147"/>
      <c r="T5" s="148"/>
    </row>
    <row r="6" spans="1:20">
      <c r="A6" s="16" t="s">
        <v>7</v>
      </c>
      <c r="B6" s="14" t="s">
        <v>8</v>
      </c>
      <c r="C6" s="15" t="s">
        <v>9</v>
      </c>
      <c r="D6" s="16" t="s">
        <v>10</v>
      </c>
      <c r="E6" s="16" t="s">
        <v>11</v>
      </c>
      <c r="F6" s="16" t="s">
        <v>12</v>
      </c>
      <c r="G6" s="16" t="s">
        <v>13</v>
      </c>
      <c r="H6" s="16" t="s">
        <v>14</v>
      </c>
      <c r="I6" s="14" t="s">
        <v>15</v>
      </c>
      <c r="J6" s="15" t="s">
        <v>2</v>
      </c>
      <c r="K6" s="56" t="s">
        <v>16</v>
      </c>
      <c r="L6" s="57"/>
      <c r="M6" s="58"/>
      <c r="N6" s="58"/>
      <c r="O6" s="58"/>
      <c r="P6" s="16"/>
      <c r="Q6" s="15"/>
      <c r="R6" s="15"/>
      <c r="S6" s="16" t="s">
        <v>17</v>
      </c>
      <c r="T6" s="149"/>
    </row>
    <row r="7" spans="1:20">
      <c r="A7" s="16"/>
      <c r="B7" s="14"/>
      <c r="C7" s="15"/>
      <c r="D7" s="16"/>
      <c r="E7" s="16"/>
      <c r="F7" s="16"/>
      <c r="G7" s="16"/>
      <c r="H7" s="16"/>
      <c r="I7" s="16"/>
      <c r="J7" s="56"/>
      <c r="K7" s="16"/>
      <c r="L7" s="59"/>
      <c r="M7" s="15"/>
      <c r="N7" s="15"/>
      <c r="O7" s="15"/>
      <c r="P7" s="59" t="s">
        <v>18</v>
      </c>
      <c r="Q7" s="15"/>
      <c r="R7" s="15"/>
      <c r="S7" s="16"/>
      <c r="T7" s="149"/>
    </row>
    <row r="8" spans="1:20">
      <c r="A8" s="16"/>
      <c r="B8" s="14"/>
      <c r="C8" s="15"/>
      <c r="D8" s="16"/>
      <c r="E8" s="16"/>
      <c r="F8" s="16"/>
      <c r="G8" s="16"/>
      <c r="H8" s="16"/>
      <c r="I8" s="16"/>
      <c r="J8" s="16"/>
      <c r="K8" s="16"/>
      <c r="L8" s="14"/>
      <c r="M8" s="56" t="s">
        <v>19</v>
      </c>
      <c r="N8" s="60"/>
      <c r="O8" s="61"/>
      <c r="P8" s="14"/>
      <c r="Q8" s="59" t="s">
        <v>20</v>
      </c>
      <c r="R8" s="15"/>
      <c r="S8" s="16"/>
      <c r="T8" s="149"/>
    </row>
    <row r="9" spans="1:20">
      <c r="A9" s="16"/>
      <c r="B9" s="14"/>
      <c r="C9" s="15"/>
      <c r="D9" s="16"/>
      <c r="E9" s="16"/>
      <c r="F9" s="16"/>
      <c r="G9" s="16"/>
      <c r="H9" s="16"/>
      <c r="I9" s="16"/>
      <c r="J9" s="16" t="s">
        <v>21</v>
      </c>
      <c r="K9" s="16"/>
      <c r="L9" s="14" t="s">
        <v>22</v>
      </c>
      <c r="M9" s="62"/>
      <c r="N9" s="63"/>
      <c r="O9" s="64"/>
      <c r="P9" s="14"/>
      <c r="Q9" s="14" t="s">
        <v>23</v>
      </c>
      <c r="R9" s="56" t="s">
        <v>24</v>
      </c>
      <c r="S9" s="57"/>
      <c r="T9" s="150"/>
    </row>
    <row r="10" ht="30.75" customHeight="1" spans="1:20">
      <c r="A10" s="16"/>
      <c r="B10" s="14"/>
      <c r="C10" s="15"/>
      <c r="D10" s="16"/>
      <c r="E10" s="16"/>
      <c r="F10" s="16"/>
      <c r="G10" s="16"/>
      <c r="H10" s="16"/>
      <c r="I10" s="16"/>
      <c r="J10" s="16"/>
      <c r="K10" s="16"/>
      <c r="L10" s="14"/>
      <c r="M10" s="62"/>
      <c r="N10" s="65"/>
      <c r="O10" s="64"/>
      <c r="P10" s="14"/>
      <c r="Q10" s="14"/>
      <c r="R10" s="14"/>
      <c r="S10" s="93" t="s">
        <v>25</v>
      </c>
      <c r="T10" s="93" t="s">
        <v>26</v>
      </c>
    </row>
    <row r="11" ht="18.75" customHeight="1" spans="1:20">
      <c r="A11" s="17" t="s">
        <v>27</v>
      </c>
      <c r="B11" s="18"/>
      <c r="C11" s="19"/>
      <c r="D11" s="19"/>
      <c r="E11" s="19"/>
      <c r="F11" s="19"/>
      <c r="G11" s="19"/>
      <c r="H11" s="20"/>
      <c r="I11" s="20"/>
      <c r="J11" s="20"/>
      <c r="K11" s="20"/>
      <c r="L11" s="19"/>
      <c r="M11" s="66"/>
      <c r="N11" s="66"/>
      <c r="O11" s="66"/>
      <c r="P11" s="66"/>
      <c r="Q11" s="66"/>
      <c r="R11" s="66"/>
      <c r="S11" s="19"/>
      <c r="T11" s="95"/>
    </row>
    <row r="12" ht="18.75" customHeight="1" spans="1:20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67"/>
      <c r="N12" s="68"/>
      <c r="O12" s="69"/>
      <c r="P12" s="70"/>
      <c r="Q12" s="70"/>
      <c r="R12" s="70"/>
      <c r="S12" s="70"/>
      <c r="T12" s="70"/>
    </row>
    <row r="13" ht="18" customHeight="1" spans="1:20">
      <c r="A13" s="23" t="s">
        <v>28</v>
      </c>
      <c r="B13" s="24"/>
      <c r="C13" s="24"/>
      <c r="D13" s="24"/>
      <c r="E13" s="24"/>
      <c r="F13" s="25"/>
      <c r="G13" s="22"/>
      <c r="H13" s="22"/>
      <c r="I13" s="22"/>
      <c r="J13" s="22"/>
      <c r="K13" s="22"/>
      <c r="L13" s="71"/>
      <c r="M13" s="72"/>
      <c r="N13" s="72"/>
      <c r="O13" s="73"/>
      <c r="P13" s="74"/>
      <c r="Q13" s="74"/>
      <c r="R13" s="74"/>
      <c r="S13" s="71" t="s">
        <v>29</v>
      </c>
      <c r="T13" s="97"/>
    </row>
    <row r="14" ht="18.75" customHeight="1" spans="1:20">
      <c r="A14" s="17" t="s">
        <v>30</v>
      </c>
      <c r="B14" s="26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66"/>
      <c r="N14" s="66"/>
      <c r="O14" s="66"/>
      <c r="P14" s="66"/>
      <c r="Q14" s="66"/>
      <c r="R14" s="66"/>
      <c r="S14" s="20"/>
      <c r="T14" s="98"/>
    </row>
    <row r="15" ht="18.75" customHeight="1" spans="1:20">
      <c r="A15" s="30"/>
      <c r="B15" s="118"/>
      <c r="C15" s="30"/>
      <c r="D15" s="30"/>
      <c r="E15" s="30"/>
      <c r="F15" s="30"/>
      <c r="G15" s="30"/>
      <c r="H15" s="30"/>
      <c r="I15" s="30"/>
      <c r="J15" s="30"/>
      <c r="K15" s="135"/>
      <c r="L15" s="135"/>
      <c r="M15" s="75"/>
      <c r="N15" s="86"/>
      <c r="O15" s="79"/>
      <c r="P15" s="79"/>
      <c r="Q15" s="79"/>
      <c r="R15" s="79"/>
      <c r="S15" s="151"/>
      <c r="T15" s="38"/>
    </row>
    <row r="16" ht="18.75" customHeight="1" spans="1:20">
      <c r="A16" s="23" t="s">
        <v>28</v>
      </c>
      <c r="B16" s="24"/>
      <c r="C16" s="24"/>
      <c r="D16" s="24"/>
      <c r="E16" s="24"/>
      <c r="F16" s="25"/>
      <c r="G16" s="30"/>
      <c r="H16" s="30"/>
      <c r="I16" s="30"/>
      <c r="J16" s="30"/>
      <c r="K16" s="135"/>
      <c r="L16" s="71"/>
      <c r="M16" s="72"/>
      <c r="N16" s="72"/>
      <c r="O16" s="73"/>
      <c r="P16" s="74"/>
      <c r="Q16" s="74"/>
      <c r="R16" s="74"/>
      <c r="S16" s="71" t="s">
        <v>29</v>
      </c>
      <c r="T16" s="97"/>
    </row>
    <row r="17" ht="16.5" customHeight="1" spans="1:20">
      <c r="A17" s="17" t="s">
        <v>31</v>
      </c>
      <c r="B17" s="26"/>
      <c r="C17" s="20"/>
      <c r="D17" s="20"/>
      <c r="E17" s="20"/>
      <c r="F17" s="20"/>
      <c r="G17" s="20"/>
      <c r="H17" s="26"/>
      <c r="I17" s="26"/>
      <c r="J17" s="26"/>
      <c r="K17" s="26"/>
      <c r="L17" s="20"/>
      <c r="M17" s="66"/>
      <c r="N17" s="66"/>
      <c r="O17" s="66"/>
      <c r="P17" s="66"/>
      <c r="Q17" s="66"/>
      <c r="R17" s="66"/>
      <c r="S17" s="20"/>
      <c r="T17" s="98"/>
    </row>
    <row r="18" ht="69" customHeight="1" spans="1:20">
      <c r="A18" s="29">
        <v>1</v>
      </c>
      <c r="B18" s="29" t="s">
        <v>32</v>
      </c>
      <c r="C18" s="29" t="s">
        <v>33</v>
      </c>
      <c r="D18" s="29" t="s">
        <v>34</v>
      </c>
      <c r="E18" s="120">
        <v>2017.11</v>
      </c>
      <c r="F18" s="120">
        <v>2019.6</v>
      </c>
      <c r="G18" s="120">
        <v>22000</v>
      </c>
      <c r="H18" s="120">
        <f>J18</f>
        <v>1619</v>
      </c>
      <c r="I18" s="120">
        <v>12000</v>
      </c>
      <c r="J18" s="120">
        <f>479+1140</f>
        <v>1619</v>
      </c>
      <c r="K18" s="155">
        <v>1140</v>
      </c>
      <c r="L18" s="137"/>
      <c r="M18" s="138" t="s">
        <v>35</v>
      </c>
      <c r="N18" s="139"/>
      <c r="O18" s="140"/>
      <c r="P18" s="141"/>
      <c r="Q18" s="141"/>
      <c r="R18" s="141"/>
      <c r="S18" s="152" t="s">
        <v>36</v>
      </c>
      <c r="T18" s="153"/>
    </row>
    <row r="19" ht="21" customHeight="1" spans="1:20">
      <c r="A19" s="23" t="s">
        <v>28</v>
      </c>
      <c r="B19" s="24"/>
      <c r="C19" s="24"/>
      <c r="D19" s="24"/>
      <c r="E19" s="24"/>
      <c r="F19" s="25"/>
      <c r="G19" s="122">
        <f>G18</f>
        <v>22000</v>
      </c>
      <c r="H19" s="122">
        <f>H18</f>
        <v>1619</v>
      </c>
      <c r="I19" s="122">
        <f>I18</f>
        <v>12000</v>
      </c>
      <c r="J19" s="122">
        <f>J18</f>
        <v>1619</v>
      </c>
      <c r="K19" s="122">
        <f>K18</f>
        <v>1140</v>
      </c>
      <c r="L19" s="71"/>
      <c r="M19" s="72"/>
      <c r="N19" s="72"/>
      <c r="O19" s="73"/>
      <c r="P19" s="74"/>
      <c r="Q19" s="74"/>
      <c r="R19" s="74"/>
      <c r="S19" s="105" t="s">
        <v>29</v>
      </c>
      <c r="T19" s="106"/>
    </row>
    <row r="20" ht="21" customHeight="1" spans="1:20">
      <c r="A20" s="17" t="s">
        <v>37</v>
      </c>
      <c r="B20" s="18"/>
      <c r="C20" s="19"/>
      <c r="D20" s="19"/>
      <c r="E20" s="19"/>
      <c r="F20" s="19"/>
      <c r="G20" s="19"/>
      <c r="H20" s="26"/>
      <c r="I20" s="26"/>
      <c r="J20" s="26"/>
      <c r="K20" s="26"/>
      <c r="L20" s="19"/>
      <c r="M20" s="66"/>
      <c r="N20" s="66"/>
      <c r="O20" s="66"/>
      <c r="P20" s="66"/>
      <c r="Q20" s="66"/>
      <c r="R20" s="66"/>
      <c r="S20" s="19"/>
      <c r="T20" s="95"/>
    </row>
    <row r="21" ht="18.75" customHeight="1" spans="1:20">
      <c r="A21" s="124"/>
      <c r="B21" s="124"/>
      <c r="C21" s="124"/>
      <c r="D21" s="125"/>
      <c r="E21" s="126"/>
      <c r="F21" s="124"/>
      <c r="G21" s="124"/>
      <c r="H21" s="125"/>
      <c r="I21" s="125"/>
      <c r="J21" s="125"/>
      <c r="K21" s="142"/>
      <c r="L21" s="142"/>
      <c r="M21" s="143"/>
      <c r="N21" s="144"/>
      <c r="O21" s="145"/>
      <c r="P21" s="146"/>
      <c r="Q21" s="146"/>
      <c r="R21" s="146"/>
      <c r="S21" s="124"/>
      <c r="T21" s="124"/>
    </row>
    <row r="22" ht="21" customHeight="1" spans="1:20">
      <c r="A22" s="23" t="s">
        <v>28</v>
      </c>
      <c r="B22" s="24"/>
      <c r="C22" s="24"/>
      <c r="D22" s="24"/>
      <c r="E22" s="24"/>
      <c r="F22" s="25"/>
      <c r="G22" s="124"/>
      <c r="H22" s="125"/>
      <c r="I22" s="125"/>
      <c r="J22" s="125"/>
      <c r="K22" s="142"/>
      <c r="L22" s="71"/>
      <c r="M22" s="72"/>
      <c r="N22" s="72"/>
      <c r="O22" s="73"/>
      <c r="P22" s="74"/>
      <c r="Q22" s="74"/>
      <c r="R22" s="74"/>
      <c r="S22" s="109" t="s">
        <v>29</v>
      </c>
      <c r="T22" s="110"/>
    </row>
    <row r="23" ht="50.25" customHeight="1" spans="1:20">
      <c r="A23" s="127" t="s">
        <v>38</v>
      </c>
      <c r="B23" s="128"/>
      <c r="C23" s="128"/>
      <c r="D23" s="128"/>
      <c r="E23" s="128"/>
      <c r="F23" s="129"/>
      <c r="G23" s="120">
        <f>G13+G16+G19+G22</f>
        <v>22000</v>
      </c>
      <c r="H23" s="120">
        <f>H13+H16+H19+H22</f>
        <v>1619</v>
      </c>
      <c r="I23" s="120">
        <f>I13+I16+I19+I22</f>
        <v>12000</v>
      </c>
      <c r="J23" s="120">
        <f>J13+J16+J19+J22</f>
        <v>1619</v>
      </c>
      <c r="K23" s="120">
        <f>K13+K16+K19+K22</f>
        <v>1140</v>
      </c>
      <c r="L23" s="87" t="s">
        <v>39</v>
      </c>
      <c r="M23" s="88"/>
      <c r="N23" s="88"/>
      <c r="O23" s="88"/>
      <c r="P23" s="88"/>
      <c r="Q23" s="88"/>
      <c r="R23" s="88"/>
      <c r="S23" s="88"/>
      <c r="T23" s="111"/>
    </row>
    <row r="24" spans="1:19">
      <c r="A24" s="49" t="s">
        <v>41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M8:O10"/>
    <mergeCell ref="L5:O6"/>
    <mergeCell ref="P5:R6"/>
    <mergeCell ref="S6:T9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zoomScale="85" zoomScaleNormal="85" workbookViewId="0">
      <selection activeCell="H28" sqref="H28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8.75" customWidth="1"/>
    <col min="9" max="9" width="6.25" customWidth="1"/>
    <col min="10" max="10" width="12.875" customWidth="1"/>
    <col min="11" max="11" width="8.375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3"/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25.5" spans="1:20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5" t="s">
        <v>1</v>
      </c>
      <c r="B3" s="5"/>
      <c r="C3" s="6"/>
      <c r="D3" s="7"/>
      <c r="E3" s="7"/>
      <c r="F3" s="7"/>
      <c r="G3" s="7"/>
      <c r="H3" s="7"/>
      <c r="I3" s="7" t="s">
        <v>2</v>
      </c>
      <c r="J3" s="50"/>
      <c r="K3" s="50"/>
      <c r="L3" s="3"/>
      <c r="M3" s="3"/>
      <c r="N3" s="50"/>
      <c r="O3" s="50"/>
      <c r="P3" s="50" t="s">
        <v>3</v>
      </c>
      <c r="Q3" s="50"/>
      <c r="R3" s="50"/>
      <c r="S3" s="50"/>
      <c r="T3" s="3" t="s">
        <v>2</v>
      </c>
    </row>
    <row r="4" ht="25.5" spans="1:20">
      <c r="A4" s="3"/>
      <c r="B4" s="4"/>
      <c r="C4" s="4"/>
      <c r="D4" s="4"/>
      <c r="E4" s="4"/>
      <c r="F4" s="4"/>
      <c r="G4" s="4"/>
      <c r="H4" s="8">
        <v>44225</v>
      </c>
      <c r="I4" s="8"/>
      <c r="J4" s="8"/>
      <c r="K4" s="4"/>
      <c r="L4" s="4"/>
      <c r="M4" s="4"/>
      <c r="N4" s="4"/>
      <c r="O4" s="4"/>
      <c r="P4" s="4"/>
      <c r="Q4" s="4"/>
      <c r="R4" s="4"/>
      <c r="S4" s="4"/>
      <c r="T4" s="4"/>
    </row>
    <row r="5" ht="25.5" customHeight="1" spans="1:20">
      <c r="A5" s="114"/>
      <c r="B5" s="115"/>
      <c r="C5" s="116"/>
      <c r="D5" s="117"/>
      <c r="E5" s="117"/>
      <c r="F5" s="117"/>
      <c r="G5" s="117"/>
      <c r="H5" s="117"/>
      <c r="I5" s="131"/>
      <c r="J5" s="132" t="s">
        <v>4</v>
      </c>
      <c r="K5" s="133"/>
      <c r="L5" s="56" t="s">
        <v>5</v>
      </c>
      <c r="M5" s="134"/>
      <c r="N5" s="134"/>
      <c r="O5" s="134"/>
      <c r="P5" s="56" t="s">
        <v>6</v>
      </c>
      <c r="Q5" s="134"/>
      <c r="R5" s="134"/>
      <c r="S5" s="147"/>
      <c r="T5" s="148"/>
    </row>
    <row r="6" spans="1:20">
      <c r="A6" s="16" t="s">
        <v>7</v>
      </c>
      <c r="B6" s="14" t="s">
        <v>8</v>
      </c>
      <c r="C6" s="15" t="s">
        <v>9</v>
      </c>
      <c r="D6" s="16" t="s">
        <v>10</v>
      </c>
      <c r="E6" s="16" t="s">
        <v>11</v>
      </c>
      <c r="F6" s="16" t="s">
        <v>12</v>
      </c>
      <c r="G6" s="16" t="s">
        <v>13</v>
      </c>
      <c r="H6" s="16" t="s">
        <v>14</v>
      </c>
      <c r="I6" s="14" t="s">
        <v>15</v>
      </c>
      <c r="J6" s="15" t="s">
        <v>2</v>
      </c>
      <c r="K6" s="56" t="s">
        <v>16</v>
      </c>
      <c r="L6" s="57"/>
      <c r="M6" s="58"/>
      <c r="N6" s="58"/>
      <c r="O6" s="58"/>
      <c r="P6" s="16"/>
      <c r="Q6" s="15"/>
      <c r="R6" s="15"/>
      <c r="S6" s="16" t="s">
        <v>17</v>
      </c>
      <c r="T6" s="149"/>
    </row>
    <row r="7" spans="1:20">
      <c r="A7" s="16"/>
      <c r="B7" s="14"/>
      <c r="C7" s="15"/>
      <c r="D7" s="16"/>
      <c r="E7" s="16"/>
      <c r="F7" s="16"/>
      <c r="G7" s="16"/>
      <c r="H7" s="16"/>
      <c r="I7" s="16"/>
      <c r="J7" s="56"/>
      <c r="K7" s="16"/>
      <c r="L7" s="59"/>
      <c r="M7" s="15"/>
      <c r="N7" s="15"/>
      <c r="O7" s="15"/>
      <c r="P7" s="59" t="s">
        <v>18</v>
      </c>
      <c r="Q7" s="15"/>
      <c r="R7" s="15"/>
      <c r="S7" s="16"/>
      <c r="T7" s="149"/>
    </row>
    <row r="8" spans="1:20">
      <c r="A8" s="16"/>
      <c r="B8" s="14"/>
      <c r="C8" s="15"/>
      <c r="D8" s="16"/>
      <c r="E8" s="16"/>
      <c r="F8" s="16"/>
      <c r="G8" s="16"/>
      <c r="H8" s="16"/>
      <c r="I8" s="16"/>
      <c r="J8" s="16"/>
      <c r="K8" s="16"/>
      <c r="L8" s="14"/>
      <c r="M8" s="56" t="s">
        <v>19</v>
      </c>
      <c r="N8" s="60"/>
      <c r="O8" s="61"/>
      <c r="P8" s="14"/>
      <c r="Q8" s="59" t="s">
        <v>20</v>
      </c>
      <c r="R8" s="15"/>
      <c r="S8" s="16"/>
      <c r="T8" s="149"/>
    </row>
    <row r="9" spans="1:20">
      <c r="A9" s="16"/>
      <c r="B9" s="14"/>
      <c r="C9" s="15"/>
      <c r="D9" s="16"/>
      <c r="E9" s="16"/>
      <c r="F9" s="16"/>
      <c r="G9" s="16"/>
      <c r="H9" s="16"/>
      <c r="I9" s="16"/>
      <c r="J9" s="16" t="s">
        <v>21</v>
      </c>
      <c r="K9" s="16"/>
      <c r="L9" s="14" t="s">
        <v>22</v>
      </c>
      <c r="M9" s="62"/>
      <c r="N9" s="63"/>
      <c r="O9" s="64"/>
      <c r="P9" s="14"/>
      <c r="Q9" s="14" t="s">
        <v>23</v>
      </c>
      <c r="R9" s="56" t="s">
        <v>24</v>
      </c>
      <c r="S9" s="57"/>
      <c r="T9" s="150"/>
    </row>
    <row r="10" ht="30.75" customHeight="1" spans="1:20">
      <c r="A10" s="16"/>
      <c r="B10" s="14"/>
      <c r="C10" s="15"/>
      <c r="D10" s="16"/>
      <c r="E10" s="16"/>
      <c r="F10" s="16"/>
      <c r="G10" s="16"/>
      <c r="H10" s="16"/>
      <c r="I10" s="16"/>
      <c r="J10" s="16"/>
      <c r="K10" s="16"/>
      <c r="L10" s="14"/>
      <c r="M10" s="62"/>
      <c r="N10" s="65"/>
      <c r="O10" s="64"/>
      <c r="P10" s="14"/>
      <c r="Q10" s="14"/>
      <c r="R10" s="14"/>
      <c r="S10" s="93" t="s">
        <v>25</v>
      </c>
      <c r="T10" s="93" t="s">
        <v>26</v>
      </c>
    </row>
    <row r="11" ht="18.75" customHeight="1" spans="1:20">
      <c r="A11" s="17" t="s">
        <v>27</v>
      </c>
      <c r="B11" s="18"/>
      <c r="C11" s="19"/>
      <c r="D11" s="19"/>
      <c r="E11" s="19"/>
      <c r="F11" s="19"/>
      <c r="G11" s="19"/>
      <c r="H11" s="20"/>
      <c r="I11" s="20"/>
      <c r="J11" s="20"/>
      <c r="K11" s="20"/>
      <c r="L11" s="19"/>
      <c r="M11" s="66"/>
      <c r="N11" s="66"/>
      <c r="O11" s="66"/>
      <c r="P11" s="66"/>
      <c r="Q11" s="66"/>
      <c r="R11" s="66"/>
      <c r="S11" s="19"/>
      <c r="T11" s="95"/>
    </row>
    <row r="12" ht="18.75" customHeight="1" spans="1:20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67"/>
      <c r="N12" s="68"/>
      <c r="O12" s="69"/>
      <c r="P12" s="70"/>
      <c r="Q12" s="70"/>
      <c r="R12" s="70"/>
      <c r="S12" s="70"/>
      <c r="T12" s="70"/>
    </row>
    <row r="13" ht="18" customHeight="1" spans="1:20">
      <c r="A13" s="23" t="s">
        <v>28</v>
      </c>
      <c r="B13" s="24"/>
      <c r="C13" s="24"/>
      <c r="D13" s="24"/>
      <c r="E13" s="24"/>
      <c r="F13" s="25"/>
      <c r="G13" s="22"/>
      <c r="H13" s="22"/>
      <c r="I13" s="22"/>
      <c r="J13" s="22"/>
      <c r="K13" s="22"/>
      <c r="L13" s="71"/>
      <c r="M13" s="72"/>
      <c r="N13" s="72"/>
      <c r="O13" s="73"/>
      <c r="P13" s="74"/>
      <c r="Q13" s="74"/>
      <c r="R13" s="74"/>
      <c r="S13" s="71" t="s">
        <v>29</v>
      </c>
      <c r="T13" s="97"/>
    </row>
    <row r="14" ht="18.75" customHeight="1" spans="1:20">
      <c r="A14" s="17" t="s">
        <v>30</v>
      </c>
      <c r="B14" s="26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66"/>
      <c r="N14" s="66"/>
      <c r="O14" s="66"/>
      <c r="P14" s="66"/>
      <c r="Q14" s="66"/>
      <c r="R14" s="66"/>
      <c r="S14" s="20"/>
      <c r="T14" s="98"/>
    </row>
    <row r="15" ht="18.75" customHeight="1" spans="1:20">
      <c r="A15" s="30"/>
      <c r="B15" s="118"/>
      <c r="C15" s="30"/>
      <c r="D15" s="30"/>
      <c r="E15" s="30"/>
      <c r="F15" s="30"/>
      <c r="G15" s="30"/>
      <c r="H15" s="30"/>
      <c r="I15" s="30"/>
      <c r="J15" s="30"/>
      <c r="K15" s="135"/>
      <c r="L15" s="135"/>
      <c r="M15" s="75"/>
      <c r="N15" s="86"/>
      <c r="O15" s="79"/>
      <c r="P15" s="79"/>
      <c r="Q15" s="79"/>
      <c r="R15" s="79"/>
      <c r="S15" s="151"/>
      <c r="T15" s="38"/>
    </row>
    <row r="16" ht="18.75" customHeight="1" spans="1:20">
      <c r="A16" s="23" t="s">
        <v>28</v>
      </c>
      <c r="B16" s="24"/>
      <c r="C16" s="24"/>
      <c r="D16" s="24"/>
      <c r="E16" s="24"/>
      <c r="F16" s="25"/>
      <c r="G16" s="30"/>
      <c r="H16" s="30"/>
      <c r="I16" s="30"/>
      <c r="J16" s="30"/>
      <c r="K16" s="135"/>
      <c r="L16" s="71"/>
      <c r="M16" s="72"/>
      <c r="N16" s="72"/>
      <c r="O16" s="73"/>
      <c r="P16" s="74"/>
      <c r="Q16" s="74"/>
      <c r="R16" s="74"/>
      <c r="S16" s="71" t="s">
        <v>29</v>
      </c>
      <c r="T16" s="97"/>
    </row>
    <row r="17" ht="16.5" customHeight="1" spans="1:20">
      <c r="A17" s="17" t="s">
        <v>31</v>
      </c>
      <c r="B17" s="26"/>
      <c r="C17" s="20"/>
      <c r="D17" s="20"/>
      <c r="E17" s="20"/>
      <c r="F17" s="20"/>
      <c r="G17" s="20"/>
      <c r="H17" s="26"/>
      <c r="I17" s="26"/>
      <c r="J17" s="26"/>
      <c r="K17" s="26"/>
      <c r="L17" s="20"/>
      <c r="M17" s="66"/>
      <c r="N17" s="66"/>
      <c r="O17" s="66"/>
      <c r="P17" s="66"/>
      <c r="Q17" s="66"/>
      <c r="R17" s="66"/>
      <c r="S17" s="20"/>
      <c r="T17" s="98"/>
    </row>
    <row r="18" ht="69" customHeight="1" spans="1:20">
      <c r="A18" s="29">
        <v>1</v>
      </c>
      <c r="B18" s="29" t="s">
        <v>32</v>
      </c>
      <c r="C18" s="29" t="s">
        <v>33</v>
      </c>
      <c r="D18" s="29" t="s">
        <v>34</v>
      </c>
      <c r="E18" s="119" t="s">
        <v>58</v>
      </c>
      <c r="F18" s="120">
        <v>2019.6</v>
      </c>
      <c r="G18" s="120">
        <v>22000</v>
      </c>
      <c r="H18" s="121">
        <f>13140.7691+J18</f>
        <v>13148.7691</v>
      </c>
      <c r="I18" s="121">
        <v>450</v>
      </c>
      <c r="J18" s="136">
        <f>K18</f>
        <v>8</v>
      </c>
      <c r="K18" s="136">
        <v>8</v>
      </c>
      <c r="L18" s="137"/>
      <c r="M18" s="138" t="s">
        <v>54</v>
      </c>
      <c r="N18" s="139"/>
      <c r="O18" s="140"/>
      <c r="P18" s="141"/>
      <c r="Q18" s="141"/>
      <c r="R18" s="141"/>
      <c r="S18" s="152" t="s">
        <v>36</v>
      </c>
      <c r="T18" s="153"/>
    </row>
    <row r="19" ht="21" customHeight="1" spans="1:20">
      <c r="A19" s="23" t="s">
        <v>28</v>
      </c>
      <c r="B19" s="24"/>
      <c r="C19" s="24"/>
      <c r="D19" s="24"/>
      <c r="E19" s="24"/>
      <c r="F19" s="25"/>
      <c r="G19" s="122">
        <f>G18</f>
        <v>22000</v>
      </c>
      <c r="H19" s="123">
        <f>H18</f>
        <v>13148.7691</v>
      </c>
      <c r="I19" s="123">
        <f>I18</f>
        <v>450</v>
      </c>
      <c r="J19" s="123">
        <f>J18</f>
        <v>8</v>
      </c>
      <c r="K19" s="123">
        <f>K18</f>
        <v>8</v>
      </c>
      <c r="L19" s="71"/>
      <c r="M19" s="72"/>
      <c r="N19" s="72"/>
      <c r="O19" s="73"/>
      <c r="P19" s="74"/>
      <c r="Q19" s="74"/>
      <c r="R19" s="74"/>
      <c r="S19" s="105" t="s">
        <v>29</v>
      </c>
      <c r="T19" s="106"/>
    </row>
    <row r="20" ht="21" customHeight="1" spans="1:20">
      <c r="A20" s="17" t="s">
        <v>37</v>
      </c>
      <c r="B20" s="18"/>
      <c r="C20" s="19"/>
      <c r="D20" s="19"/>
      <c r="E20" s="19"/>
      <c r="F20" s="19"/>
      <c r="G20" s="19"/>
      <c r="H20" s="26"/>
      <c r="I20" s="26"/>
      <c r="J20" s="26"/>
      <c r="K20" s="26"/>
      <c r="L20" s="19"/>
      <c r="M20" s="66"/>
      <c r="N20" s="66"/>
      <c r="O20" s="66"/>
      <c r="P20" s="66"/>
      <c r="Q20" s="66"/>
      <c r="R20" s="66"/>
      <c r="S20" s="19"/>
      <c r="T20" s="95"/>
    </row>
    <row r="21" ht="18.75" customHeight="1" spans="1:20">
      <c r="A21" s="124"/>
      <c r="B21" s="124"/>
      <c r="C21" s="124"/>
      <c r="D21" s="125"/>
      <c r="E21" s="126"/>
      <c r="F21" s="124"/>
      <c r="G21" s="124"/>
      <c r="H21" s="125"/>
      <c r="I21" s="125"/>
      <c r="J21" s="125"/>
      <c r="K21" s="142"/>
      <c r="L21" s="142"/>
      <c r="M21" s="143"/>
      <c r="N21" s="144"/>
      <c r="O21" s="145"/>
      <c r="P21" s="146"/>
      <c r="Q21" s="146"/>
      <c r="R21" s="146"/>
      <c r="S21" s="124"/>
      <c r="T21" s="124"/>
    </row>
    <row r="22" ht="21" customHeight="1" spans="1:20">
      <c r="A22" s="23" t="s">
        <v>28</v>
      </c>
      <c r="B22" s="24"/>
      <c r="C22" s="24"/>
      <c r="D22" s="24"/>
      <c r="E22" s="24"/>
      <c r="F22" s="25"/>
      <c r="G22" s="124"/>
      <c r="H22" s="125"/>
      <c r="I22" s="125"/>
      <c r="J22" s="125"/>
      <c r="K22" s="142"/>
      <c r="L22" s="71"/>
      <c r="M22" s="72"/>
      <c r="N22" s="72"/>
      <c r="O22" s="73"/>
      <c r="P22" s="74"/>
      <c r="Q22" s="74"/>
      <c r="R22" s="74"/>
      <c r="S22" s="109" t="s">
        <v>29</v>
      </c>
      <c r="T22" s="110"/>
    </row>
    <row r="23" ht="50.25" customHeight="1" spans="1:20">
      <c r="A23" s="127" t="s">
        <v>38</v>
      </c>
      <c r="B23" s="128"/>
      <c r="C23" s="128"/>
      <c r="D23" s="128"/>
      <c r="E23" s="128"/>
      <c r="F23" s="129"/>
      <c r="G23" s="120">
        <f>G13+G16+G19+G22</f>
        <v>22000</v>
      </c>
      <c r="H23" s="130">
        <f>H13+H16+H19+H22</f>
        <v>13148.7691</v>
      </c>
      <c r="I23" s="120">
        <f>I13+I16+I19+I22</f>
        <v>450</v>
      </c>
      <c r="J23" s="130">
        <f>J13+J16+J19+J22</f>
        <v>8</v>
      </c>
      <c r="K23" s="130">
        <f>K13+K16+K19+K22</f>
        <v>8</v>
      </c>
      <c r="L23" s="87" t="s">
        <v>39</v>
      </c>
      <c r="M23" s="88"/>
      <c r="N23" s="88"/>
      <c r="O23" s="88"/>
      <c r="P23" s="88"/>
      <c r="Q23" s="88"/>
      <c r="R23" s="88"/>
      <c r="S23" s="88"/>
      <c r="T23" s="111"/>
    </row>
    <row r="24" spans="1:19">
      <c r="A24" s="48" t="s">
        <v>64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L5:O6"/>
    <mergeCell ref="P5:R6"/>
    <mergeCell ref="S6:T9"/>
    <mergeCell ref="M8:O10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zoomScale="85" zoomScaleNormal="85" workbookViewId="0">
      <selection activeCell="H28" sqref="H28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8.75" customWidth="1"/>
    <col min="9" max="9" width="6.25" customWidth="1"/>
    <col min="10" max="10" width="12.875" customWidth="1"/>
    <col min="11" max="11" width="8.375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3"/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25.5" spans="1:20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5" t="s">
        <v>1</v>
      </c>
      <c r="B3" s="5"/>
      <c r="C3" s="6"/>
      <c r="D3" s="7"/>
      <c r="E3" s="7"/>
      <c r="F3" s="7"/>
      <c r="G3" s="7"/>
      <c r="H3" s="7"/>
      <c r="I3" s="7" t="s">
        <v>2</v>
      </c>
      <c r="J3" s="50"/>
      <c r="K3" s="50"/>
      <c r="L3" s="3"/>
      <c r="M3" s="3"/>
      <c r="N3" s="50"/>
      <c r="O3" s="50"/>
      <c r="P3" s="50" t="s">
        <v>3</v>
      </c>
      <c r="Q3" s="50"/>
      <c r="R3" s="50"/>
      <c r="S3" s="50"/>
      <c r="T3" s="3" t="s">
        <v>2</v>
      </c>
    </row>
    <row r="4" ht="25.5" spans="1:20">
      <c r="A4" s="3"/>
      <c r="B4" s="4"/>
      <c r="C4" s="4"/>
      <c r="D4" s="4"/>
      <c r="E4" s="4"/>
      <c r="F4" s="4"/>
      <c r="G4" s="4"/>
      <c r="H4" s="8">
        <v>44251</v>
      </c>
      <c r="I4" s="8"/>
      <c r="J4" s="8"/>
      <c r="K4" s="4"/>
      <c r="L4" s="4"/>
      <c r="M4" s="4"/>
      <c r="N4" s="4"/>
      <c r="O4" s="4"/>
      <c r="P4" s="4"/>
      <c r="Q4" s="4"/>
      <c r="R4" s="4"/>
      <c r="S4" s="4"/>
      <c r="T4" s="4"/>
    </row>
    <row r="5" ht="25.5" customHeight="1" spans="1:20">
      <c r="A5" s="114"/>
      <c r="B5" s="115"/>
      <c r="C5" s="116"/>
      <c r="D5" s="117"/>
      <c r="E5" s="117"/>
      <c r="F5" s="117"/>
      <c r="G5" s="117"/>
      <c r="H5" s="117"/>
      <c r="I5" s="131"/>
      <c r="J5" s="132" t="s">
        <v>4</v>
      </c>
      <c r="K5" s="133"/>
      <c r="L5" s="56" t="s">
        <v>5</v>
      </c>
      <c r="M5" s="134"/>
      <c r="N5" s="134"/>
      <c r="O5" s="134"/>
      <c r="P5" s="56" t="s">
        <v>6</v>
      </c>
      <c r="Q5" s="134"/>
      <c r="R5" s="134"/>
      <c r="S5" s="147"/>
      <c r="T5" s="148"/>
    </row>
    <row r="6" spans="1:20">
      <c r="A6" s="16" t="s">
        <v>7</v>
      </c>
      <c r="B6" s="14" t="s">
        <v>8</v>
      </c>
      <c r="C6" s="15" t="s">
        <v>9</v>
      </c>
      <c r="D6" s="16" t="s">
        <v>10</v>
      </c>
      <c r="E6" s="16" t="s">
        <v>11</v>
      </c>
      <c r="F6" s="16" t="s">
        <v>12</v>
      </c>
      <c r="G6" s="16" t="s">
        <v>13</v>
      </c>
      <c r="H6" s="16" t="s">
        <v>14</v>
      </c>
      <c r="I6" s="14" t="s">
        <v>15</v>
      </c>
      <c r="J6" s="15" t="s">
        <v>2</v>
      </c>
      <c r="K6" s="56" t="s">
        <v>16</v>
      </c>
      <c r="L6" s="57"/>
      <c r="M6" s="58"/>
      <c r="N6" s="58"/>
      <c r="O6" s="58"/>
      <c r="P6" s="16"/>
      <c r="Q6" s="15"/>
      <c r="R6" s="15"/>
      <c r="S6" s="16" t="s">
        <v>17</v>
      </c>
      <c r="T6" s="149"/>
    </row>
    <row r="7" spans="1:20">
      <c r="A7" s="16"/>
      <c r="B7" s="14"/>
      <c r="C7" s="15"/>
      <c r="D7" s="16"/>
      <c r="E7" s="16"/>
      <c r="F7" s="16"/>
      <c r="G7" s="16"/>
      <c r="H7" s="16"/>
      <c r="I7" s="16"/>
      <c r="J7" s="56"/>
      <c r="K7" s="16"/>
      <c r="L7" s="59"/>
      <c r="M7" s="15"/>
      <c r="N7" s="15"/>
      <c r="O7" s="15"/>
      <c r="P7" s="59" t="s">
        <v>18</v>
      </c>
      <c r="Q7" s="15"/>
      <c r="R7" s="15"/>
      <c r="S7" s="16"/>
      <c r="T7" s="149"/>
    </row>
    <row r="8" spans="1:20">
      <c r="A8" s="16"/>
      <c r="B8" s="14"/>
      <c r="C8" s="15"/>
      <c r="D8" s="16"/>
      <c r="E8" s="16"/>
      <c r="F8" s="16"/>
      <c r="G8" s="16"/>
      <c r="H8" s="16"/>
      <c r="I8" s="16"/>
      <c r="J8" s="16"/>
      <c r="K8" s="16"/>
      <c r="L8" s="14"/>
      <c r="M8" s="56" t="s">
        <v>19</v>
      </c>
      <c r="N8" s="60"/>
      <c r="O8" s="61"/>
      <c r="P8" s="14"/>
      <c r="Q8" s="59" t="s">
        <v>20</v>
      </c>
      <c r="R8" s="15"/>
      <c r="S8" s="16"/>
      <c r="T8" s="149"/>
    </row>
    <row r="9" spans="1:20">
      <c r="A9" s="16"/>
      <c r="B9" s="14"/>
      <c r="C9" s="15"/>
      <c r="D9" s="16"/>
      <c r="E9" s="16"/>
      <c r="F9" s="16"/>
      <c r="G9" s="16"/>
      <c r="H9" s="16"/>
      <c r="I9" s="16"/>
      <c r="J9" s="16" t="s">
        <v>21</v>
      </c>
      <c r="K9" s="16"/>
      <c r="L9" s="14" t="s">
        <v>22</v>
      </c>
      <c r="M9" s="62"/>
      <c r="N9" s="63"/>
      <c r="O9" s="64"/>
      <c r="P9" s="14"/>
      <c r="Q9" s="14" t="s">
        <v>23</v>
      </c>
      <c r="R9" s="56" t="s">
        <v>24</v>
      </c>
      <c r="S9" s="57"/>
      <c r="T9" s="150"/>
    </row>
    <row r="10" ht="30.75" customHeight="1" spans="1:20">
      <c r="A10" s="16"/>
      <c r="B10" s="14"/>
      <c r="C10" s="15"/>
      <c r="D10" s="16"/>
      <c r="E10" s="16"/>
      <c r="F10" s="16"/>
      <c r="G10" s="16"/>
      <c r="H10" s="16"/>
      <c r="I10" s="16"/>
      <c r="J10" s="16"/>
      <c r="K10" s="16"/>
      <c r="L10" s="14"/>
      <c r="M10" s="62"/>
      <c r="N10" s="65"/>
      <c r="O10" s="64"/>
      <c r="P10" s="14"/>
      <c r="Q10" s="14"/>
      <c r="R10" s="14"/>
      <c r="S10" s="93" t="s">
        <v>25</v>
      </c>
      <c r="T10" s="93" t="s">
        <v>26</v>
      </c>
    </row>
    <row r="11" ht="18.75" customHeight="1" spans="1:20">
      <c r="A11" s="17" t="s">
        <v>27</v>
      </c>
      <c r="B11" s="18"/>
      <c r="C11" s="19"/>
      <c r="D11" s="19"/>
      <c r="E11" s="19"/>
      <c r="F11" s="19"/>
      <c r="G11" s="19"/>
      <c r="H11" s="20"/>
      <c r="I11" s="20"/>
      <c r="J11" s="20"/>
      <c r="K11" s="20"/>
      <c r="L11" s="19"/>
      <c r="M11" s="66"/>
      <c r="N11" s="66"/>
      <c r="O11" s="66"/>
      <c r="P11" s="66"/>
      <c r="Q11" s="66"/>
      <c r="R11" s="66"/>
      <c r="S11" s="19"/>
      <c r="T11" s="95"/>
    </row>
    <row r="12" ht="18.75" customHeight="1" spans="1:20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67"/>
      <c r="N12" s="68"/>
      <c r="O12" s="69"/>
      <c r="P12" s="70"/>
      <c r="Q12" s="70"/>
      <c r="R12" s="70"/>
      <c r="S12" s="70"/>
      <c r="T12" s="70"/>
    </row>
    <row r="13" ht="18" customHeight="1" spans="1:20">
      <c r="A13" s="23" t="s">
        <v>28</v>
      </c>
      <c r="B13" s="24"/>
      <c r="C13" s="24"/>
      <c r="D13" s="24"/>
      <c r="E13" s="24"/>
      <c r="F13" s="25"/>
      <c r="G13" s="22"/>
      <c r="H13" s="22"/>
      <c r="I13" s="22"/>
      <c r="J13" s="22"/>
      <c r="K13" s="22"/>
      <c r="L13" s="71"/>
      <c r="M13" s="72"/>
      <c r="N13" s="72"/>
      <c r="O13" s="73"/>
      <c r="P13" s="74"/>
      <c r="Q13" s="74"/>
      <c r="R13" s="74"/>
      <c r="S13" s="71" t="s">
        <v>29</v>
      </c>
      <c r="T13" s="97"/>
    </row>
    <row r="14" ht="18.75" customHeight="1" spans="1:20">
      <c r="A14" s="17" t="s">
        <v>30</v>
      </c>
      <c r="B14" s="26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66"/>
      <c r="N14" s="66"/>
      <c r="O14" s="66"/>
      <c r="P14" s="66"/>
      <c r="Q14" s="66"/>
      <c r="R14" s="66"/>
      <c r="S14" s="20"/>
      <c r="T14" s="98"/>
    </row>
    <row r="15" ht="18.75" customHeight="1" spans="1:20">
      <c r="A15" s="30"/>
      <c r="B15" s="118"/>
      <c r="C15" s="30"/>
      <c r="D15" s="30"/>
      <c r="E15" s="30"/>
      <c r="F15" s="30"/>
      <c r="G15" s="30"/>
      <c r="H15" s="30"/>
      <c r="I15" s="30"/>
      <c r="J15" s="30"/>
      <c r="K15" s="135"/>
      <c r="L15" s="135"/>
      <c r="M15" s="75"/>
      <c r="N15" s="86"/>
      <c r="O15" s="79"/>
      <c r="P15" s="79"/>
      <c r="Q15" s="79"/>
      <c r="R15" s="79"/>
      <c r="S15" s="151"/>
      <c r="T15" s="38"/>
    </row>
    <row r="16" ht="18.75" customHeight="1" spans="1:20">
      <c r="A16" s="23" t="s">
        <v>28</v>
      </c>
      <c r="B16" s="24"/>
      <c r="C16" s="24"/>
      <c r="D16" s="24"/>
      <c r="E16" s="24"/>
      <c r="F16" s="25"/>
      <c r="G16" s="30"/>
      <c r="H16" s="30"/>
      <c r="I16" s="30"/>
      <c r="J16" s="30"/>
      <c r="K16" s="135"/>
      <c r="L16" s="71"/>
      <c r="M16" s="72"/>
      <c r="N16" s="72"/>
      <c r="O16" s="73"/>
      <c r="P16" s="74"/>
      <c r="Q16" s="74"/>
      <c r="R16" s="74"/>
      <c r="S16" s="71" t="s">
        <v>29</v>
      </c>
      <c r="T16" s="97"/>
    </row>
    <row r="17" ht="16.5" customHeight="1" spans="1:20">
      <c r="A17" s="17" t="s">
        <v>31</v>
      </c>
      <c r="B17" s="26"/>
      <c r="C17" s="20"/>
      <c r="D17" s="20"/>
      <c r="E17" s="20"/>
      <c r="F17" s="20"/>
      <c r="G17" s="20"/>
      <c r="H17" s="26"/>
      <c r="I17" s="26"/>
      <c r="J17" s="26"/>
      <c r="K17" s="26"/>
      <c r="L17" s="20"/>
      <c r="M17" s="66"/>
      <c r="N17" s="66"/>
      <c r="O17" s="66"/>
      <c r="P17" s="66"/>
      <c r="Q17" s="66"/>
      <c r="R17" s="66"/>
      <c r="S17" s="20"/>
      <c r="T17" s="98"/>
    </row>
    <row r="18" ht="69" customHeight="1" spans="1:20">
      <c r="A18" s="29">
        <v>1</v>
      </c>
      <c r="B18" s="29" t="s">
        <v>32</v>
      </c>
      <c r="C18" s="29" t="s">
        <v>33</v>
      </c>
      <c r="D18" s="29" t="s">
        <v>34</v>
      </c>
      <c r="E18" s="119" t="s">
        <v>58</v>
      </c>
      <c r="F18" s="120">
        <v>2019.6</v>
      </c>
      <c r="G18" s="120">
        <v>22000</v>
      </c>
      <c r="H18" s="121">
        <f>13140.7691+J18</f>
        <v>13162.3191</v>
      </c>
      <c r="I18" s="121">
        <v>450</v>
      </c>
      <c r="J18" s="136">
        <f>K18+8</f>
        <v>21.55</v>
      </c>
      <c r="K18" s="136">
        <v>13.55</v>
      </c>
      <c r="L18" s="137"/>
      <c r="M18" s="138" t="s">
        <v>54</v>
      </c>
      <c r="N18" s="139"/>
      <c r="O18" s="140"/>
      <c r="P18" s="141"/>
      <c r="Q18" s="141"/>
      <c r="R18" s="141"/>
      <c r="S18" s="152" t="s">
        <v>36</v>
      </c>
      <c r="T18" s="153"/>
    </row>
    <row r="19" ht="21" customHeight="1" spans="1:20">
      <c r="A19" s="23" t="s">
        <v>28</v>
      </c>
      <c r="B19" s="24"/>
      <c r="C19" s="24"/>
      <c r="D19" s="24"/>
      <c r="E19" s="24"/>
      <c r="F19" s="25"/>
      <c r="G19" s="122">
        <f>G18</f>
        <v>22000</v>
      </c>
      <c r="H19" s="123">
        <f>H18</f>
        <v>13162.3191</v>
      </c>
      <c r="I19" s="123">
        <f>I18</f>
        <v>450</v>
      </c>
      <c r="J19" s="123">
        <f>J18</f>
        <v>21.55</v>
      </c>
      <c r="K19" s="123">
        <f>K18</f>
        <v>13.55</v>
      </c>
      <c r="L19" s="71"/>
      <c r="M19" s="72"/>
      <c r="N19" s="72"/>
      <c r="O19" s="73"/>
      <c r="P19" s="74"/>
      <c r="Q19" s="74"/>
      <c r="R19" s="74"/>
      <c r="S19" s="105" t="s">
        <v>29</v>
      </c>
      <c r="T19" s="106"/>
    </row>
    <row r="20" ht="21" customHeight="1" spans="1:20">
      <c r="A20" s="17" t="s">
        <v>37</v>
      </c>
      <c r="B20" s="18"/>
      <c r="C20" s="19"/>
      <c r="D20" s="19"/>
      <c r="E20" s="19"/>
      <c r="F20" s="19"/>
      <c r="G20" s="19"/>
      <c r="H20" s="26"/>
      <c r="I20" s="26"/>
      <c r="J20" s="26"/>
      <c r="K20" s="26"/>
      <c r="L20" s="19"/>
      <c r="M20" s="66"/>
      <c r="N20" s="66"/>
      <c r="O20" s="66"/>
      <c r="P20" s="66"/>
      <c r="Q20" s="66"/>
      <c r="R20" s="66"/>
      <c r="S20" s="19"/>
      <c r="T20" s="95"/>
    </row>
    <row r="21" ht="18.75" customHeight="1" spans="1:20">
      <c r="A21" s="124"/>
      <c r="B21" s="124"/>
      <c r="C21" s="124"/>
      <c r="D21" s="125"/>
      <c r="E21" s="126"/>
      <c r="F21" s="124"/>
      <c r="G21" s="124"/>
      <c r="H21" s="125"/>
      <c r="I21" s="125"/>
      <c r="J21" s="125"/>
      <c r="K21" s="142"/>
      <c r="L21" s="142"/>
      <c r="M21" s="143"/>
      <c r="N21" s="144"/>
      <c r="O21" s="145"/>
      <c r="P21" s="146"/>
      <c r="Q21" s="146"/>
      <c r="R21" s="146"/>
      <c r="S21" s="124"/>
      <c r="T21" s="124"/>
    </row>
    <row r="22" ht="21" customHeight="1" spans="1:20">
      <c r="A22" s="23" t="s">
        <v>28</v>
      </c>
      <c r="B22" s="24"/>
      <c r="C22" s="24"/>
      <c r="D22" s="24"/>
      <c r="E22" s="24"/>
      <c r="F22" s="25"/>
      <c r="G22" s="124"/>
      <c r="H22" s="125"/>
      <c r="I22" s="125"/>
      <c r="J22" s="125"/>
      <c r="K22" s="142"/>
      <c r="L22" s="71"/>
      <c r="M22" s="72"/>
      <c r="N22" s="72"/>
      <c r="O22" s="73"/>
      <c r="P22" s="74"/>
      <c r="Q22" s="74"/>
      <c r="R22" s="74"/>
      <c r="S22" s="109" t="s">
        <v>29</v>
      </c>
      <c r="T22" s="110"/>
    </row>
    <row r="23" ht="50.25" customHeight="1" spans="1:20">
      <c r="A23" s="127" t="s">
        <v>38</v>
      </c>
      <c r="B23" s="128"/>
      <c r="C23" s="128"/>
      <c r="D23" s="128"/>
      <c r="E23" s="128"/>
      <c r="F23" s="129"/>
      <c r="G23" s="120">
        <f>G13+G16+G19+G22</f>
        <v>22000</v>
      </c>
      <c r="H23" s="130">
        <f>H13+H16+H19+H22</f>
        <v>13162.3191</v>
      </c>
      <c r="I23" s="120">
        <f>I13+I16+I19+I22</f>
        <v>450</v>
      </c>
      <c r="J23" s="130">
        <f>J13+J16+J19+J22</f>
        <v>21.55</v>
      </c>
      <c r="K23" s="130">
        <f>K13+K16+K19+K22</f>
        <v>13.55</v>
      </c>
      <c r="L23" s="87" t="s">
        <v>39</v>
      </c>
      <c r="M23" s="88"/>
      <c r="N23" s="88"/>
      <c r="O23" s="88"/>
      <c r="P23" s="88"/>
      <c r="Q23" s="88"/>
      <c r="R23" s="88"/>
      <c r="S23" s="88"/>
      <c r="T23" s="111"/>
    </row>
    <row r="24" spans="1:19">
      <c r="A24" s="48" t="s">
        <v>65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M8:O10"/>
    <mergeCell ref="P5:R6"/>
    <mergeCell ref="L5:O6"/>
    <mergeCell ref="S6:T9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zoomScale="85" zoomScaleNormal="85" topLeftCell="A10" workbookViewId="0">
      <selection activeCell="H28" sqref="H28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8.75" customWidth="1"/>
    <col min="9" max="9" width="6.25" customWidth="1"/>
    <col min="10" max="10" width="12.875" customWidth="1"/>
    <col min="11" max="11" width="8.375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3"/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25.5" spans="1:20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5" t="s">
        <v>1</v>
      </c>
      <c r="B3" s="5"/>
      <c r="C3" s="6"/>
      <c r="D3" s="7"/>
      <c r="E3" s="7"/>
      <c r="F3" s="7"/>
      <c r="G3" s="7"/>
      <c r="H3" s="7"/>
      <c r="I3" s="7" t="s">
        <v>2</v>
      </c>
      <c r="J3" s="50"/>
      <c r="K3" s="50"/>
      <c r="L3" s="3"/>
      <c r="M3" s="3"/>
      <c r="N3" s="50"/>
      <c r="O3" s="50"/>
      <c r="P3" s="50" t="s">
        <v>3</v>
      </c>
      <c r="Q3" s="50"/>
      <c r="R3" s="50"/>
      <c r="S3" s="50"/>
      <c r="T3" s="3" t="s">
        <v>2</v>
      </c>
    </row>
    <row r="4" ht="25.5" spans="1:20">
      <c r="A4" s="3"/>
      <c r="B4" s="4"/>
      <c r="C4" s="4"/>
      <c r="D4" s="4"/>
      <c r="E4" s="4"/>
      <c r="F4" s="4"/>
      <c r="G4" s="4"/>
      <c r="H4" s="8">
        <v>44279</v>
      </c>
      <c r="I4" s="8"/>
      <c r="J4" s="8"/>
      <c r="K4" s="4"/>
      <c r="L4" s="4"/>
      <c r="M4" s="4"/>
      <c r="N4" s="4"/>
      <c r="O4" s="4"/>
      <c r="P4" s="4"/>
      <c r="Q4" s="4"/>
      <c r="R4" s="4"/>
      <c r="S4" s="4"/>
      <c r="T4" s="4"/>
    </row>
    <row r="5" ht="25.5" customHeight="1" spans="1:20">
      <c r="A5" s="114"/>
      <c r="B5" s="115"/>
      <c r="C5" s="116"/>
      <c r="D5" s="117"/>
      <c r="E5" s="117"/>
      <c r="F5" s="117"/>
      <c r="G5" s="117"/>
      <c r="H5" s="117"/>
      <c r="I5" s="131"/>
      <c r="J5" s="132" t="s">
        <v>4</v>
      </c>
      <c r="K5" s="133"/>
      <c r="L5" s="56" t="s">
        <v>5</v>
      </c>
      <c r="M5" s="134"/>
      <c r="N5" s="134"/>
      <c r="O5" s="134"/>
      <c r="P5" s="56" t="s">
        <v>6</v>
      </c>
      <c r="Q5" s="134"/>
      <c r="R5" s="134"/>
      <c r="S5" s="147"/>
      <c r="T5" s="148"/>
    </row>
    <row r="6" spans="1:20">
      <c r="A6" s="16" t="s">
        <v>7</v>
      </c>
      <c r="B6" s="14" t="s">
        <v>8</v>
      </c>
      <c r="C6" s="15" t="s">
        <v>9</v>
      </c>
      <c r="D6" s="16" t="s">
        <v>10</v>
      </c>
      <c r="E6" s="16" t="s">
        <v>11</v>
      </c>
      <c r="F6" s="16" t="s">
        <v>12</v>
      </c>
      <c r="G6" s="16" t="s">
        <v>13</v>
      </c>
      <c r="H6" s="16" t="s">
        <v>14</v>
      </c>
      <c r="I6" s="14" t="s">
        <v>15</v>
      </c>
      <c r="J6" s="15" t="s">
        <v>2</v>
      </c>
      <c r="K6" s="56" t="s">
        <v>16</v>
      </c>
      <c r="L6" s="57"/>
      <c r="M6" s="58"/>
      <c r="N6" s="58"/>
      <c r="O6" s="58"/>
      <c r="P6" s="16"/>
      <c r="Q6" s="15"/>
      <c r="R6" s="15"/>
      <c r="S6" s="16" t="s">
        <v>17</v>
      </c>
      <c r="T6" s="149"/>
    </row>
    <row r="7" spans="1:20">
      <c r="A7" s="16"/>
      <c r="B7" s="14"/>
      <c r="C7" s="15"/>
      <c r="D7" s="16"/>
      <c r="E7" s="16"/>
      <c r="F7" s="16"/>
      <c r="G7" s="16"/>
      <c r="H7" s="16"/>
      <c r="I7" s="16"/>
      <c r="J7" s="56"/>
      <c r="K7" s="16"/>
      <c r="L7" s="59"/>
      <c r="M7" s="15"/>
      <c r="N7" s="15"/>
      <c r="O7" s="15"/>
      <c r="P7" s="59" t="s">
        <v>18</v>
      </c>
      <c r="Q7" s="15"/>
      <c r="R7" s="15"/>
      <c r="S7" s="16"/>
      <c r="T7" s="149"/>
    </row>
    <row r="8" spans="1:20">
      <c r="A8" s="16"/>
      <c r="B8" s="14"/>
      <c r="C8" s="15"/>
      <c r="D8" s="16"/>
      <c r="E8" s="16"/>
      <c r="F8" s="16"/>
      <c r="G8" s="16"/>
      <c r="H8" s="16"/>
      <c r="I8" s="16"/>
      <c r="J8" s="16"/>
      <c r="K8" s="16"/>
      <c r="L8" s="14"/>
      <c r="M8" s="56" t="s">
        <v>19</v>
      </c>
      <c r="N8" s="60"/>
      <c r="O8" s="61"/>
      <c r="P8" s="14"/>
      <c r="Q8" s="59" t="s">
        <v>20</v>
      </c>
      <c r="R8" s="15"/>
      <c r="S8" s="16"/>
      <c r="T8" s="149"/>
    </row>
    <row r="9" spans="1:20">
      <c r="A9" s="16"/>
      <c r="B9" s="14"/>
      <c r="C9" s="15"/>
      <c r="D9" s="16"/>
      <c r="E9" s="16"/>
      <c r="F9" s="16"/>
      <c r="G9" s="16"/>
      <c r="H9" s="16"/>
      <c r="I9" s="16"/>
      <c r="J9" s="16" t="s">
        <v>21</v>
      </c>
      <c r="K9" s="16"/>
      <c r="L9" s="14" t="s">
        <v>22</v>
      </c>
      <c r="M9" s="62"/>
      <c r="N9" s="63"/>
      <c r="O9" s="64"/>
      <c r="P9" s="14"/>
      <c r="Q9" s="14" t="s">
        <v>23</v>
      </c>
      <c r="R9" s="56" t="s">
        <v>24</v>
      </c>
      <c r="S9" s="57"/>
      <c r="T9" s="150"/>
    </row>
    <row r="10" ht="30.75" customHeight="1" spans="1:20">
      <c r="A10" s="16"/>
      <c r="B10" s="14"/>
      <c r="C10" s="15"/>
      <c r="D10" s="16"/>
      <c r="E10" s="16"/>
      <c r="F10" s="16"/>
      <c r="G10" s="16"/>
      <c r="H10" s="16"/>
      <c r="I10" s="16"/>
      <c r="J10" s="16"/>
      <c r="K10" s="16"/>
      <c r="L10" s="14"/>
      <c r="M10" s="62"/>
      <c r="N10" s="65"/>
      <c r="O10" s="64"/>
      <c r="P10" s="14"/>
      <c r="Q10" s="14"/>
      <c r="R10" s="14"/>
      <c r="S10" s="93" t="s">
        <v>25</v>
      </c>
      <c r="T10" s="93" t="s">
        <v>26</v>
      </c>
    </row>
    <row r="11" ht="18.75" customHeight="1" spans="1:20">
      <c r="A11" s="17" t="s">
        <v>27</v>
      </c>
      <c r="B11" s="18"/>
      <c r="C11" s="19"/>
      <c r="D11" s="19"/>
      <c r="E11" s="19"/>
      <c r="F11" s="19"/>
      <c r="G11" s="19"/>
      <c r="H11" s="20"/>
      <c r="I11" s="20"/>
      <c r="J11" s="20"/>
      <c r="K11" s="20"/>
      <c r="L11" s="19"/>
      <c r="M11" s="66"/>
      <c r="N11" s="66"/>
      <c r="O11" s="66"/>
      <c r="P11" s="66"/>
      <c r="Q11" s="66"/>
      <c r="R11" s="66"/>
      <c r="S11" s="19"/>
      <c r="T11" s="95"/>
    </row>
    <row r="12" ht="18.75" customHeight="1" spans="1:20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67"/>
      <c r="N12" s="68"/>
      <c r="O12" s="69"/>
      <c r="P12" s="70"/>
      <c r="Q12" s="70"/>
      <c r="R12" s="70"/>
      <c r="S12" s="70"/>
      <c r="T12" s="70"/>
    </row>
    <row r="13" ht="18" customHeight="1" spans="1:20">
      <c r="A13" s="23" t="s">
        <v>28</v>
      </c>
      <c r="B13" s="24"/>
      <c r="C13" s="24"/>
      <c r="D13" s="24"/>
      <c r="E13" s="24"/>
      <c r="F13" s="25"/>
      <c r="G13" s="22"/>
      <c r="H13" s="22"/>
      <c r="I13" s="22"/>
      <c r="J13" s="22"/>
      <c r="K13" s="22"/>
      <c r="L13" s="71"/>
      <c r="M13" s="72"/>
      <c r="N13" s="72"/>
      <c r="O13" s="73"/>
      <c r="P13" s="74"/>
      <c r="Q13" s="74"/>
      <c r="R13" s="74"/>
      <c r="S13" s="71" t="s">
        <v>29</v>
      </c>
      <c r="T13" s="97"/>
    </row>
    <row r="14" ht="18.75" customHeight="1" spans="1:20">
      <c r="A14" s="17" t="s">
        <v>30</v>
      </c>
      <c r="B14" s="26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66"/>
      <c r="N14" s="66"/>
      <c r="O14" s="66"/>
      <c r="P14" s="66"/>
      <c r="Q14" s="66"/>
      <c r="R14" s="66"/>
      <c r="S14" s="20"/>
      <c r="T14" s="98"/>
    </row>
    <row r="15" ht="18.75" customHeight="1" spans="1:20">
      <c r="A15" s="30"/>
      <c r="B15" s="118"/>
      <c r="C15" s="30"/>
      <c r="D15" s="30"/>
      <c r="E15" s="30"/>
      <c r="F15" s="30"/>
      <c r="G15" s="30"/>
      <c r="H15" s="30"/>
      <c r="I15" s="30"/>
      <c r="J15" s="30"/>
      <c r="K15" s="135"/>
      <c r="L15" s="135"/>
      <c r="M15" s="75"/>
      <c r="N15" s="86"/>
      <c r="O15" s="79"/>
      <c r="P15" s="79"/>
      <c r="Q15" s="79"/>
      <c r="R15" s="79"/>
      <c r="S15" s="151"/>
      <c r="T15" s="38"/>
    </row>
    <row r="16" ht="18.75" customHeight="1" spans="1:20">
      <c r="A16" s="23" t="s">
        <v>28</v>
      </c>
      <c r="B16" s="24"/>
      <c r="C16" s="24"/>
      <c r="D16" s="24"/>
      <c r="E16" s="24"/>
      <c r="F16" s="25"/>
      <c r="G16" s="30"/>
      <c r="H16" s="30"/>
      <c r="I16" s="30"/>
      <c r="J16" s="30"/>
      <c r="K16" s="135"/>
      <c r="L16" s="71"/>
      <c r="M16" s="72"/>
      <c r="N16" s="72"/>
      <c r="O16" s="73"/>
      <c r="P16" s="74"/>
      <c r="Q16" s="74"/>
      <c r="R16" s="74"/>
      <c r="S16" s="71" t="s">
        <v>29</v>
      </c>
      <c r="T16" s="97"/>
    </row>
    <row r="17" ht="16.5" customHeight="1" spans="1:20">
      <c r="A17" s="17" t="s">
        <v>31</v>
      </c>
      <c r="B17" s="26"/>
      <c r="C17" s="20"/>
      <c r="D17" s="20"/>
      <c r="E17" s="20"/>
      <c r="F17" s="20"/>
      <c r="G17" s="20"/>
      <c r="H17" s="26"/>
      <c r="I17" s="26"/>
      <c r="J17" s="26"/>
      <c r="K17" s="26"/>
      <c r="L17" s="20"/>
      <c r="M17" s="66"/>
      <c r="N17" s="66"/>
      <c r="O17" s="66"/>
      <c r="P17" s="66"/>
      <c r="Q17" s="66"/>
      <c r="R17" s="66"/>
      <c r="S17" s="20"/>
      <c r="T17" s="98"/>
    </row>
    <row r="18" ht="69" customHeight="1" spans="1:20">
      <c r="A18" s="29">
        <v>1</v>
      </c>
      <c r="B18" s="29" t="s">
        <v>32</v>
      </c>
      <c r="C18" s="29" t="s">
        <v>33</v>
      </c>
      <c r="D18" s="29" t="s">
        <v>34</v>
      </c>
      <c r="E18" s="119" t="s">
        <v>58</v>
      </c>
      <c r="F18" s="120">
        <v>2019.6</v>
      </c>
      <c r="G18" s="120">
        <v>22000</v>
      </c>
      <c r="H18" s="121">
        <f>13140.7691+J18</f>
        <v>13162.3191</v>
      </c>
      <c r="I18" s="121">
        <v>450</v>
      </c>
      <c r="J18" s="136">
        <v>21.55</v>
      </c>
      <c r="K18" s="136"/>
      <c r="L18" s="137"/>
      <c r="M18" s="138" t="s">
        <v>54</v>
      </c>
      <c r="N18" s="139"/>
      <c r="O18" s="140"/>
      <c r="P18" s="141"/>
      <c r="Q18" s="141"/>
      <c r="R18" s="141"/>
      <c r="S18" s="152" t="s">
        <v>36</v>
      </c>
      <c r="T18" s="153"/>
    </row>
    <row r="19" ht="21" customHeight="1" spans="1:20">
      <c r="A19" s="23" t="s">
        <v>28</v>
      </c>
      <c r="B19" s="24"/>
      <c r="C19" s="24"/>
      <c r="D19" s="24"/>
      <c r="E19" s="24"/>
      <c r="F19" s="25"/>
      <c r="G19" s="122">
        <f>G18</f>
        <v>22000</v>
      </c>
      <c r="H19" s="123">
        <f>H18</f>
        <v>13162.3191</v>
      </c>
      <c r="I19" s="123">
        <f>I18</f>
        <v>450</v>
      </c>
      <c r="J19" s="123">
        <f>J18</f>
        <v>21.55</v>
      </c>
      <c r="K19" s="123">
        <f>K18</f>
        <v>0</v>
      </c>
      <c r="L19" s="71"/>
      <c r="M19" s="72"/>
      <c r="N19" s="72"/>
      <c r="O19" s="73"/>
      <c r="P19" s="74"/>
      <c r="Q19" s="74"/>
      <c r="R19" s="74"/>
      <c r="S19" s="105" t="s">
        <v>29</v>
      </c>
      <c r="T19" s="106"/>
    </row>
    <row r="20" ht="21" customHeight="1" spans="1:20">
      <c r="A20" s="17" t="s">
        <v>37</v>
      </c>
      <c r="B20" s="18"/>
      <c r="C20" s="19"/>
      <c r="D20" s="19"/>
      <c r="E20" s="19"/>
      <c r="F20" s="19"/>
      <c r="G20" s="19"/>
      <c r="H20" s="26"/>
      <c r="I20" s="26"/>
      <c r="J20" s="26"/>
      <c r="K20" s="26"/>
      <c r="L20" s="19"/>
      <c r="M20" s="66"/>
      <c r="N20" s="66"/>
      <c r="O20" s="66"/>
      <c r="P20" s="66"/>
      <c r="Q20" s="66"/>
      <c r="R20" s="66"/>
      <c r="S20" s="19"/>
      <c r="T20" s="95"/>
    </row>
    <row r="21" ht="18.75" customHeight="1" spans="1:20">
      <c r="A21" s="124"/>
      <c r="B21" s="124"/>
      <c r="C21" s="124"/>
      <c r="D21" s="125"/>
      <c r="E21" s="126"/>
      <c r="F21" s="124"/>
      <c r="G21" s="124"/>
      <c r="H21" s="125"/>
      <c r="I21" s="125"/>
      <c r="J21" s="125"/>
      <c r="K21" s="142"/>
      <c r="L21" s="142"/>
      <c r="M21" s="143"/>
      <c r="N21" s="144"/>
      <c r="O21" s="145"/>
      <c r="P21" s="146"/>
      <c r="Q21" s="146"/>
      <c r="R21" s="146"/>
      <c r="S21" s="124"/>
      <c r="T21" s="124"/>
    </row>
    <row r="22" ht="21" customHeight="1" spans="1:20">
      <c r="A22" s="23" t="s">
        <v>28</v>
      </c>
      <c r="B22" s="24"/>
      <c r="C22" s="24"/>
      <c r="D22" s="24"/>
      <c r="E22" s="24"/>
      <c r="F22" s="25"/>
      <c r="G22" s="124"/>
      <c r="H22" s="125"/>
      <c r="I22" s="125"/>
      <c r="J22" s="125"/>
      <c r="K22" s="142"/>
      <c r="L22" s="71"/>
      <c r="M22" s="72"/>
      <c r="N22" s="72"/>
      <c r="O22" s="73"/>
      <c r="P22" s="74"/>
      <c r="Q22" s="74"/>
      <c r="R22" s="74"/>
      <c r="S22" s="109" t="s">
        <v>29</v>
      </c>
      <c r="T22" s="110"/>
    </row>
    <row r="23" ht="50.25" customHeight="1" spans="1:20">
      <c r="A23" s="127" t="s">
        <v>38</v>
      </c>
      <c r="B23" s="128"/>
      <c r="C23" s="128"/>
      <c r="D23" s="128"/>
      <c r="E23" s="128"/>
      <c r="F23" s="129"/>
      <c r="G23" s="120">
        <f>G13+G16+G19+G22</f>
        <v>22000</v>
      </c>
      <c r="H23" s="130">
        <f>H13+H16+H19+H22</f>
        <v>13162.3191</v>
      </c>
      <c r="I23" s="120">
        <f>I13+I16+I19+I22</f>
        <v>450</v>
      </c>
      <c r="J23" s="130">
        <f>J13+J16+J19+J22</f>
        <v>21.55</v>
      </c>
      <c r="K23" s="130">
        <f>K13+K16+K19+K22</f>
        <v>0</v>
      </c>
      <c r="L23" s="87" t="s">
        <v>39</v>
      </c>
      <c r="M23" s="88"/>
      <c r="N23" s="88"/>
      <c r="O23" s="88"/>
      <c r="P23" s="88"/>
      <c r="Q23" s="88"/>
      <c r="R23" s="88"/>
      <c r="S23" s="88"/>
      <c r="T23" s="111"/>
    </row>
    <row r="24" spans="1:19">
      <c r="A24" s="48" t="s">
        <v>66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M8:O10"/>
    <mergeCell ref="P5:R6"/>
    <mergeCell ref="L5:O6"/>
    <mergeCell ref="S6:T9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zoomScale="85" zoomScaleNormal="85" workbookViewId="0">
      <selection activeCell="H28" sqref="H28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8.75" customWidth="1"/>
    <col min="9" max="9" width="6.25" customWidth="1"/>
    <col min="10" max="10" width="12.875" customWidth="1"/>
    <col min="11" max="11" width="8.375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3"/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25.5" spans="1:20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5" t="s">
        <v>1</v>
      </c>
      <c r="B3" s="5"/>
      <c r="C3" s="6"/>
      <c r="D3" s="7"/>
      <c r="E3" s="7"/>
      <c r="F3" s="7"/>
      <c r="G3" s="7"/>
      <c r="H3" s="7"/>
      <c r="I3" s="7" t="s">
        <v>2</v>
      </c>
      <c r="J3" s="50"/>
      <c r="K3" s="50"/>
      <c r="L3" s="3"/>
      <c r="M3" s="3"/>
      <c r="N3" s="50"/>
      <c r="O3" s="50"/>
      <c r="P3" s="50" t="s">
        <v>3</v>
      </c>
      <c r="Q3" s="50"/>
      <c r="R3" s="50"/>
      <c r="S3" s="50"/>
      <c r="T3" s="3" t="s">
        <v>2</v>
      </c>
    </row>
    <row r="4" ht="25.5" spans="1:20">
      <c r="A4" s="3"/>
      <c r="B4" s="4"/>
      <c r="C4" s="4"/>
      <c r="D4" s="4"/>
      <c r="E4" s="4"/>
      <c r="F4" s="4"/>
      <c r="G4" s="4"/>
      <c r="H4" s="8">
        <v>44342</v>
      </c>
      <c r="I4" s="8"/>
      <c r="J4" s="8"/>
      <c r="K4" s="4"/>
      <c r="L4" s="4"/>
      <c r="M4" s="4"/>
      <c r="N4" s="4"/>
      <c r="O4" s="4"/>
      <c r="P4" s="4"/>
      <c r="Q4" s="4"/>
      <c r="R4" s="4"/>
      <c r="S4" s="4"/>
      <c r="T4" s="4"/>
    </row>
    <row r="5" ht="25.5" customHeight="1" spans="1:20">
      <c r="A5" s="114"/>
      <c r="B5" s="115"/>
      <c r="C5" s="116"/>
      <c r="D5" s="117"/>
      <c r="E5" s="117"/>
      <c r="F5" s="117"/>
      <c r="G5" s="117"/>
      <c r="H5" s="117"/>
      <c r="I5" s="131"/>
      <c r="J5" s="132" t="s">
        <v>4</v>
      </c>
      <c r="K5" s="133"/>
      <c r="L5" s="56" t="s">
        <v>5</v>
      </c>
      <c r="M5" s="134"/>
      <c r="N5" s="134"/>
      <c r="O5" s="134"/>
      <c r="P5" s="56" t="s">
        <v>6</v>
      </c>
      <c r="Q5" s="134"/>
      <c r="R5" s="134"/>
      <c r="S5" s="147"/>
      <c r="T5" s="148"/>
    </row>
    <row r="6" spans="1:20">
      <c r="A6" s="16" t="s">
        <v>7</v>
      </c>
      <c r="B6" s="14" t="s">
        <v>8</v>
      </c>
      <c r="C6" s="15" t="s">
        <v>9</v>
      </c>
      <c r="D6" s="16" t="s">
        <v>10</v>
      </c>
      <c r="E6" s="16" t="s">
        <v>11</v>
      </c>
      <c r="F6" s="16" t="s">
        <v>12</v>
      </c>
      <c r="G6" s="16" t="s">
        <v>13</v>
      </c>
      <c r="H6" s="16" t="s">
        <v>14</v>
      </c>
      <c r="I6" s="14" t="s">
        <v>15</v>
      </c>
      <c r="J6" s="15" t="s">
        <v>2</v>
      </c>
      <c r="K6" s="56" t="s">
        <v>16</v>
      </c>
      <c r="L6" s="57"/>
      <c r="M6" s="58"/>
      <c r="N6" s="58"/>
      <c r="O6" s="58"/>
      <c r="P6" s="16"/>
      <c r="Q6" s="15"/>
      <c r="R6" s="15"/>
      <c r="S6" s="16" t="s">
        <v>17</v>
      </c>
      <c r="T6" s="149"/>
    </row>
    <row r="7" spans="1:20">
      <c r="A7" s="16"/>
      <c r="B7" s="14"/>
      <c r="C7" s="15"/>
      <c r="D7" s="16"/>
      <c r="E7" s="16"/>
      <c r="F7" s="16"/>
      <c r="G7" s="16"/>
      <c r="H7" s="16"/>
      <c r="I7" s="16"/>
      <c r="J7" s="56"/>
      <c r="K7" s="16"/>
      <c r="L7" s="59"/>
      <c r="M7" s="15"/>
      <c r="N7" s="15"/>
      <c r="O7" s="15"/>
      <c r="P7" s="59" t="s">
        <v>18</v>
      </c>
      <c r="Q7" s="15"/>
      <c r="R7" s="15"/>
      <c r="S7" s="16"/>
      <c r="T7" s="149"/>
    </row>
    <row r="8" spans="1:20">
      <c r="A8" s="16"/>
      <c r="B8" s="14"/>
      <c r="C8" s="15"/>
      <c r="D8" s="16"/>
      <c r="E8" s="16"/>
      <c r="F8" s="16"/>
      <c r="G8" s="16"/>
      <c r="H8" s="16"/>
      <c r="I8" s="16"/>
      <c r="J8" s="16"/>
      <c r="K8" s="16"/>
      <c r="L8" s="14"/>
      <c r="M8" s="56" t="s">
        <v>19</v>
      </c>
      <c r="N8" s="60"/>
      <c r="O8" s="61"/>
      <c r="P8" s="14"/>
      <c r="Q8" s="59" t="s">
        <v>20</v>
      </c>
      <c r="R8" s="15"/>
      <c r="S8" s="16"/>
      <c r="T8" s="149"/>
    </row>
    <row r="9" spans="1:20">
      <c r="A9" s="16"/>
      <c r="B9" s="14"/>
      <c r="C9" s="15"/>
      <c r="D9" s="16"/>
      <c r="E9" s="16"/>
      <c r="F9" s="16"/>
      <c r="G9" s="16"/>
      <c r="H9" s="16"/>
      <c r="I9" s="16"/>
      <c r="J9" s="16" t="s">
        <v>21</v>
      </c>
      <c r="K9" s="16"/>
      <c r="L9" s="14" t="s">
        <v>22</v>
      </c>
      <c r="M9" s="62"/>
      <c r="N9" s="63"/>
      <c r="O9" s="64"/>
      <c r="P9" s="14"/>
      <c r="Q9" s="14" t="s">
        <v>23</v>
      </c>
      <c r="R9" s="56" t="s">
        <v>24</v>
      </c>
      <c r="S9" s="57"/>
      <c r="T9" s="150"/>
    </row>
    <row r="10" ht="30.75" customHeight="1" spans="1:20">
      <c r="A10" s="16"/>
      <c r="B10" s="14"/>
      <c r="C10" s="15"/>
      <c r="D10" s="16"/>
      <c r="E10" s="16"/>
      <c r="F10" s="16"/>
      <c r="G10" s="16"/>
      <c r="H10" s="16"/>
      <c r="I10" s="16"/>
      <c r="J10" s="16"/>
      <c r="K10" s="16"/>
      <c r="L10" s="14"/>
      <c r="M10" s="62"/>
      <c r="N10" s="65"/>
      <c r="O10" s="64"/>
      <c r="P10" s="14"/>
      <c r="Q10" s="14"/>
      <c r="R10" s="14"/>
      <c r="S10" s="93" t="s">
        <v>25</v>
      </c>
      <c r="T10" s="93" t="s">
        <v>26</v>
      </c>
    </row>
    <row r="11" ht="18.75" customHeight="1" spans="1:20">
      <c r="A11" s="17" t="s">
        <v>27</v>
      </c>
      <c r="B11" s="18"/>
      <c r="C11" s="19"/>
      <c r="D11" s="19"/>
      <c r="E11" s="19"/>
      <c r="F11" s="19"/>
      <c r="G11" s="19"/>
      <c r="H11" s="20"/>
      <c r="I11" s="20"/>
      <c r="J11" s="20"/>
      <c r="K11" s="20"/>
      <c r="L11" s="19"/>
      <c r="M11" s="66"/>
      <c r="N11" s="66"/>
      <c r="O11" s="66"/>
      <c r="P11" s="66"/>
      <c r="Q11" s="66"/>
      <c r="R11" s="66"/>
      <c r="S11" s="19"/>
      <c r="T11" s="95"/>
    </row>
    <row r="12" ht="18.75" customHeight="1" spans="1:20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67"/>
      <c r="N12" s="68"/>
      <c r="O12" s="69"/>
      <c r="P12" s="70"/>
      <c r="Q12" s="70"/>
      <c r="R12" s="70"/>
      <c r="S12" s="70"/>
      <c r="T12" s="70"/>
    </row>
    <row r="13" ht="18" customHeight="1" spans="1:20">
      <c r="A13" s="23" t="s">
        <v>28</v>
      </c>
      <c r="B13" s="24"/>
      <c r="C13" s="24"/>
      <c r="D13" s="24"/>
      <c r="E13" s="24"/>
      <c r="F13" s="25"/>
      <c r="G13" s="22"/>
      <c r="H13" s="22"/>
      <c r="I13" s="22"/>
      <c r="J13" s="22"/>
      <c r="K13" s="22"/>
      <c r="L13" s="71"/>
      <c r="M13" s="72"/>
      <c r="N13" s="72"/>
      <c r="O13" s="73"/>
      <c r="P13" s="74"/>
      <c r="Q13" s="74"/>
      <c r="R13" s="74"/>
      <c r="S13" s="71" t="s">
        <v>29</v>
      </c>
      <c r="T13" s="97"/>
    </row>
    <row r="14" ht="18.75" customHeight="1" spans="1:20">
      <c r="A14" s="17" t="s">
        <v>30</v>
      </c>
      <c r="B14" s="26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66"/>
      <c r="N14" s="66"/>
      <c r="O14" s="66"/>
      <c r="P14" s="66"/>
      <c r="Q14" s="66"/>
      <c r="R14" s="66"/>
      <c r="S14" s="20"/>
      <c r="T14" s="98"/>
    </row>
    <row r="15" ht="18.75" customHeight="1" spans="1:20">
      <c r="A15" s="30"/>
      <c r="B15" s="118"/>
      <c r="C15" s="30"/>
      <c r="D15" s="30"/>
      <c r="E15" s="30"/>
      <c r="F15" s="30"/>
      <c r="G15" s="30"/>
      <c r="H15" s="30"/>
      <c r="I15" s="30"/>
      <c r="J15" s="30"/>
      <c r="K15" s="135"/>
      <c r="L15" s="135"/>
      <c r="M15" s="75"/>
      <c r="N15" s="86"/>
      <c r="O15" s="79"/>
      <c r="P15" s="79"/>
      <c r="Q15" s="79"/>
      <c r="R15" s="79"/>
      <c r="S15" s="151"/>
      <c r="T15" s="38"/>
    </row>
    <row r="16" ht="18.75" customHeight="1" spans="1:20">
      <c r="A16" s="23" t="s">
        <v>28</v>
      </c>
      <c r="B16" s="24"/>
      <c r="C16" s="24"/>
      <c r="D16" s="24"/>
      <c r="E16" s="24"/>
      <c r="F16" s="25"/>
      <c r="G16" s="30"/>
      <c r="H16" s="30"/>
      <c r="I16" s="30"/>
      <c r="J16" s="30"/>
      <c r="K16" s="135"/>
      <c r="L16" s="71"/>
      <c r="M16" s="72"/>
      <c r="N16" s="72"/>
      <c r="O16" s="73"/>
      <c r="P16" s="74"/>
      <c r="Q16" s="74"/>
      <c r="R16" s="74"/>
      <c r="S16" s="71" t="s">
        <v>29</v>
      </c>
      <c r="T16" s="97"/>
    </row>
    <row r="17" ht="16.5" customHeight="1" spans="1:20">
      <c r="A17" s="17" t="s">
        <v>31</v>
      </c>
      <c r="B17" s="26"/>
      <c r="C17" s="20"/>
      <c r="D17" s="20"/>
      <c r="E17" s="20"/>
      <c r="F17" s="20"/>
      <c r="G17" s="20"/>
      <c r="H17" s="26"/>
      <c r="I17" s="26"/>
      <c r="J17" s="26"/>
      <c r="K17" s="26"/>
      <c r="L17" s="20"/>
      <c r="M17" s="66"/>
      <c r="N17" s="66"/>
      <c r="O17" s="66"/>
      <c r="P17" s="66"/>
      <c r="Q17" s="66"/>
      <c r="R17" s="66"/>
      <c r="S17" s="20"/>
      <c r="T17" s="98"/>
    </row>
    <row r="18" ht="69" customHeight="1" spans="1:20">
      <c r="A18" s="29">
        <v>1</v>
      </c>
      <c r="B18" s="29" t="s">
        <v>32</v>
      </c>
      <c r="C18" s="29" t="s">
        <v>33</v>
      </c>
      <c r="D18" s="29" t="s">
        <v>34</v>
      </c>
      <c r="E18" s="119" t="s">
        <v>58</v>
      </c>
      <c r="F18" s="120">
        <v>2019.6</v>
      </c>
      <c r="G18" s="120">
        <v>22000</v>
      </c>
      <c r="H18" s="121">
        <f>13140.7691+J18</f>
        <v>13162.3191</v>
      </c>
      <c r="I18" s="121">
        <v>450</v>
      </c>
      <c r="J18" s="136">
        <v>21.55</v>
      </c>
      <c r="K18" s="136"/>
      <c r="L18" s="137"/>
      <c r="M18" s="138" t="s">
        <v>54</v>
      </c>
      <c r="N18" s="139"/>
      <c r="O18" s="140"/>
      <c r="P18" s="141"/>
      <c r="Q18" s="141"/>
      <c r="R18" s="141"/>
      <c r="S18" s="152" t="s">
        <v>36</v>
      </c>
      <c r="T18" s="153"/>
    </row>
    <row r="19" ht="21" customHeight="1" spans="1:20">
      <c r="A19" s="23" t="s">
        <v>28</v>
      </c>
      <c r="B19" s="24"/>
      <c r="C19" s="24"/>
      <c r="D19" s="24"/>
      <c r="E19" s="24"/>
      <c r="F19" s="25"/>
      <c r="G19" s="122">
        <f>G18</f>
        <v>22000</v>
      </c>
      <c r="H19" s="123">
        <f>H18</f>
        <v>13162.3191</v>
      </c>
      <c r="I19" s="123">
        <f>I18</f>
        <v>450</v>
      </c>
      <c r="J19" s="123">
        <f>J18</f>
        <v>21.55</v>
      </c>
      <c r="K19" s="123">
        <f>K18</f>
        <v>0</v>
      </c>
      <c r="L19" s="71"/>
      <c r="M19" s="72"/>
      <c r="N19" s="72"/>
      <c r="O19" s="73"/>
      <c r="P19" s="74"/>
      <c r="Q19" s="74"/>
      <c r="R19" s="74"/>
      <c r="S19" s="105" t="s">
        <v>29</v>
      </c>
      <c r="T19" s="106"/>
    </row>
    <row r="20" ht="21" customHeight="1" spans="1:20">
      <c r="A20" s="17" t="s">
        <v>37</v>
      </c>
      <c r="B20" s="18"/>
      <c r="C20" s="19"/>
      <c r="D20" s="19"/>
      <c r="E20" s="19"/>
      <c r="F20" s="19"/>
      <c r="G20" s="19"/>
      <c r="H20" s="26"/>
      <c r="I20" s="26"/>
      <c r="J20" s="26"/>
      <c r="K20" s="26"/>
      <c r="L20" s="19"/>
      <c r="M20" s="66"/>
      <c r="N20" s="66"/>
      <c r="O20" s="66"/>
      <c r="P20" s="66"/>
      <c r="Q20" s="66"/>
      <c r="R20" s="66"/>
      <c r="S20" s="19"/>
      <c r="T20" s="95"/>
    </row>
    <row r="21" ht="18.75" customHeight="1" spans="1:20">
      <c r="A21" s="124"/>
      <c r="B21" s="124"/>
      <c r="C21" s="124"/>
      <c r="D21" s="125"/>
      <c r="E21" s="126"/>
      <c r="F21" s="124"/>
      <c r="G21" s="124"/>
      <c r="H21" s="125"/>
      <c r="I21" s="125"/>
      <c r="J21" s="125"/>
      <c r="K21" s="142"/>
      <c r="L21" s="142"/>
      <c r="M21" s="143"/>
      <c r="N21" s="144"/>
      <c r="O21" s="145"/>
      <c r="P21" s="146"/>
      <c r="Q21" s="146"/>
      <c r="R21" s="146"/>
      <c r="S21" s="124"/>
      <c r="T21" s="124"/>
    </row>
    <row r="22" ht="21" customHeight="1" spans="1:20">
      <c r="A22" s="23" t="s">
        <v>28</v>
      </c>
      <c r="B22" s="24"/>
      <c r="C22" s="24"/>
      <c r="D22" s="24"/>
      <c r="E22" s="24"/>
      <c r="F22" s="25"/>
      <c r="G22" s="124"/>
      <c r="H22" s="125"/>
      <c r="I22" s="125"/>
      <c r="J22" s="125"/>
      <c r="K22" s="142"/>
      <c r="L22" s="71"/>
      <c r="M22" s="72"/>
      <c r="N22" s="72"/>
      <c r="O22" s="73"/>
      <c r="P22" s="74"/>
      <c r="Q22" s="74"/>
      <c r="R22" s="74"/>
      <c r="S22" s="109" t="s">
        <v>29</v>
      </c>
      <c r="T22" s="110"/>
    </row>
    <row r="23" ht="50.25" customHeight="1" spans="1:20">
      <c r="A23" s="127" t="s">
        <v>38</v>
      </c>
      <c r="B23" s="128"/>
      <c r="C23" s="128"/>
      <c r="D23" s="128"/>
      <c r="E23" s="128"/>
      <c r="F23" s="129"/>
      <c r="G23" s="120">
        <f>G13+G16+G19+G22</f>
        <v>22000</v>
      </c>
      <c r="H23" s="130">
        <f>H13+H16+H19+H22</f>
        <v>13162.3191</v>
      </c>
      <c r="I23" s="120">
        <f>I13+I16+I19+I22</f>
        <v>450</v>
      </c>
      <c r="J23" s="130">
        <f>J13+J16+J19+J22</f>
        <v>21.55</v>
      </c>
      <c r="K23" s="130">
        <f>K13+K16+K19+K22</f>
        <v>0</v>
      </c>
      <c r="L23" s="87" t="s">
        <v>39</v>
      </c>
      <c r="M23" s="88"/>
      <c r="N23" s="88"/>
      <c r="O23" s="88"/>
      <c r="P23" s="88"/>
      <c r="Q23" s="88"/>
      <c r="R23" s="88"/>
      <c r="S23" s="88"/>
      <c r="T23" s="111"/>
    </row>
    <row r="24" spans="1:19">
      <c r="A24" s="48" t="s">
        <v>67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L5:O6"/>
    <mergeCell ref="P5:R6"/>
    <mergeCell ref="S6:T9"/>
    <mergeCell ref="M8:O10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zoomScale="88" zoomScaleNormal="88" topLeftCell="A17" workbookViewId="0">
      <selection activeCell="C30" sqref="C30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8.75" customWidth="1"/>
    <col min="9" max="9" width="6.25" customWidth="1"/>
    <col min="10" max="10" width="12.875" customWidth="1"/>
    <col min="11" max="11" width="8.375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3"/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25.5" spans="1:20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5" t="s">
        <v>1</v>
      </c>
      <c r="B3" s="5"/>
      <c r="C3" s="6"/>
      <c r="D3" s="7"/>
      <c r="E3" s="7"/>
      <c r="F3" s="7"/>
      <c r="G3" s="7"/>
      <c r="H3" s="7"/>
      <c r="I3" s="7" t="s">
        <v>2</v>
      </c>
      <c r="J3" s="50"/>
      <c r="K3" s="50"/>
      <c r="L3" s="3"/>
      <c r="M3" s="3"/>
      <c r="N3" s="50"/>
      <c r="O3" s="50"/>
      <c r="P3" s="50" t="s">
        <v>3</v>
      </c>
      <c r="Q3" s="50"/>
      <c r="R3" s="50"/>
      <c r="S3" s="50"/>
      <c r="T3" s="3" t="s">
        <v>2</v>
      </c>
    </row>
    <row r="4" ht="25.5" spans="1:20">
      <c r="A4" s="3"/>
      <c r="B4" s="4"/>
      <c r="C4" s="4"/>
      <c r="D4" s="4"/>
      <c r="E4" s="4"/>
      <c r="F4" s="4"/>
      <c r="G4" s="4"/>
      <c r="H4" s="8">
        <v>44434</v>
      </c>
      <c r="I4" s="8"/>
      <c r="J4" s="8"/>
      <c r="K4" s="4"/>
      <c r="L4" s="4"/>
      <c r="M4" s="4"/>
      <c r="N4" s="4"/>
      <c r="O4" s="4"/>
      <c r="P4" s="4"/>
      <c r="Q4" s="4"/>
      <c r="R4" s="4"/>
      <c r="S4" s="4"/>
      <c r="T4" s="4"/>
    </row>
    <row r="5" ht="25.5" customHeight="1" spans="1:20">
      <c r="A5" s="114"/>
      <c r="B5" s="115"/>
      <c r="C5" s="116"/>
      <c r="D5" s="117"/>
      <c r="E5" s="117"/>
      <c r="F5" s="117"/>
      <c r="G5" s="117"/>
      <c r="H5" s="117"/>
      <c r="I5" s="131"/>
      <c r="J5" s="132" t="s">
        <v>4</v>
      </c>
      <c r="K5" s="133"/>
      <c r="L5" s="56" t="s">
        <v>5</v>
      </c>
      <c r="M5" s="134"/>
      <c r="N5" s="134"/>
      <c r="O5" s="134"/>
      <c r="P5" s="56" t="s">
        <v>6</v>
      </c>
      <c r="Q5" s="134"/>
      <c r="R5" s="134"/>
      <c r="S5" s="147"/>
      <c r="T5" s="148"/>
    </row>
    <row r="6" spans="1:20">
      <c r="A6" s="16" t="s">
        <v>7</v>
      </c>
      <c r="B6" s="14" t="s">
        <v>8</v>
      </c>
      <c r="C6" s="15" t="s">
        <v>9</v>
      </c>
      <c r="D6" s="16" t="s">
        <v>10</v>
      </c>
      <c r="E6" s="16" t="s">
        <v>11</v>
      </c>
      <c r="F6" s="16" t="s">
        <v>12</v>
      </c>
      <c r="G6" s="16" t="s">
        <v>13</v>
      </c>
      <c r="H6" s="16" t="s">
        <v>14</v>
      </c>
      <c r="I6" s="14" t="s">
        <v>15</v>
      </c>
      <c r="J6" s="15" t="s">
        <v>2</v>
      </c>
      <c r="K6" s="56" t="s">
        <v>16</v>
      </c>
      <c r="L6" s="57"/>
      <c r="M6" s="58"/>
      <c r="N6" s="58"/>
      <c r="O6" s="58"/>
      <c r="P6" s="16"/>
      <c r="Q6" s="15"/>
      <c r="R6" s="15"/>
      <c r="S6" s="16" t="s">
        <v>17</v>
      </c>
      <c r="T6" s="149"/>
    </row>
    <row r="7" spans="1:20">
      <c r="A7" s="16"/>
      <c r="B7" s="14"/>
      <c r="C7" s="15"/>
      <c r="D7" s="16"/>
      <c r="E7" s="16"/>
      <c r="F7" s="16"/>
      <c r="G7" s="16"/>
      <c r="H7" s="16"/>
      <c r="I7" s="16"/>
      <c r="J7" s="56"/>
      <c r="K7" s="16"/>
      <c r="L7" s="59"/>
      <c r="M7" s="15"/>
      <c r="N7" s="15"/>
      <c r="O7" s="15"/>
      <c r="P7" s="59" t="s">
        <v>18</v>
      </c>
      <c r="Q7" s="15"/>
      <c r="R7" s="15"/>
      <c r="S7" s="16"/>
      <c r="T7" s="149"/>
    </row>
    <row r="8" spans="1:20">
      <c r="A8" s="16"/>
      <c r="B8" s="14"/>
      <c r="C8" s="15"/>
      <c r="D8" s="16"/>
      <c r="E8" s="16"/>
      <c r="F8" s="16"/>
      <c r="G8" s="16"/>
      <c r="H8" s="16"/>
      <c r="I8" s="16"/>
      <c r="J8" s="16"/>
      <c r="K8" s="16"/>
      <c r="L8" s="14"/>
      <c r="M8" s="56" t="s">
        <v>19</v>
      </c>
      <c r="N8" s="60"/>
      <c r="O8" s="61"/>
      <c r="P8" s="14"/>
      <c r="Q8" s="59" t="s">
        <v>20</v>
      </c>
      <c r="R8" s="15"/>
      <c r="S8" s="16"/>
      <c r="T8" s="149"/>
    </row>
    <row r="9" spans="1:20">
      <c r="A9" s="16"/>
      <c r="B9" s="14"/>
      <c r="C9" s="15"/>
      <c r="D9" s="16"/>
      <c r="E9" s="16"/>
      <c r="F9" s="16"/>
      <c r="G9" s="16"/>
      <c r="H9" s="16"/>
      <c r="I9" s="16"/>
      <c r="J9" s="16" t="s">
        <v>21</v>
      </c>
      <c r="K9" s="16"/>
      <c r="L9" s="14" t="s">
        <v>22</v>
      </c>
      <c r="M9" s="62"/>
      <c r="N9" s="63"/>
      <c r="O9" s="64"/>
      <c r="P9" s="14"/>
      <c r="Q9" s="14" t="s">
        <v>23</v>
      </c>
      <c r="R9" s="56" t="s">
        <v>24</v>
      </c>
      <c r="S9" s="57"/>
      <c r="T9" s="150"/>
    </row>
    <row r="10" ht="30.75" customHeight="1" spans="1:20">
      <c r="A10" s="16"/>
      <c r="B10" s="14"/>
      <c r="C10" s="15"/>
      <c r="D10" s="16"/>
      <c r="E10" s="16"/>
      <c r="F10" s="16"/>
      <c r="G10" s="16"/>
      <c r="H10" s="16"/>
      <c r="I10" s="16"/>
      <c r="J10" s="16"/>
      <c r="K10" s="16"/>
      <c r="L10" s="14"/>
      <c r="M10" s="62"/>
      <c r="N10" s="65"/>
      <c r="O10" s="64"/>
      <c r="P10" s="14"/>
      <c r="Q10" s="14"/>
      <c r="R10" s="14"/>
      <c r="S10" s="93" t="s">
        <v>25</v>
      </c>
      <c r="T10" s="93" t="s">
        <v>26</v>
      </c>
    </row>
    <row r="11" ht="18.75" customHeight="1" spans="1:20">
      <c r="A11" s="17" t="s">
        <v>27</v>
      </c>
      <c r="B11" s="18"/>
      <c r="C11" s="19"/>
      <c r="D11" s="19"/>
      <c r="E11" s="19"/>
      <c r="F11" s="19"/>
      <c r="G11" s="19"/>
      <c r="H11" s="20"/>
      <c r="I11" s="20"/>
      <c r="J11" s="20"/>
      <c r="K11" s="20"/>
      <c r="L11" s="19"/>
      <c r="M11" s="66"/>
      <c r="N11" s="66"/>
      <c r="O11" s="66"/>
      <c r="P11" s="66"/>
      <c r="Q11" s="66"/>
      <c r="R11" s="66"/>
      <c r="S11" s="19"/>
      <c r="T11" s="95"/>
    </row>
    <row r="12" ht="18.75" customHeight="1" spans="1:20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67"/>
      <c r="N12" s="68"/>
      <c r="O12" s="69"/>
      <c r="P12" s="70"/>
      <c r="Q12" s="70"/>
      <c r="R12" s="70"/>
      <c r="S12" s="70"/>
      <c r="T12" s="70"/>
    </row>
    <row r="13" ht="18" customHeight="1" spans="1:20">
      <c r="A13" s="23" t="s">
        <v>28</v>
      </c>
      <c r="B13" s="24"/>
      <c r="C13" s="24"/>
      <c r="D13" s="24"/>
      <c r="E13" s="24"/>
      <c r="F13" s="25"/>
      <c r="G13" s="22"/>
      <c r="H13" s="22"/>
      <c r="I13" s="22"/>
      <c r="J13" s="22"/>
      <c r="K13" s="22"/>
      <c r="L13" s="71"/>
      <c r="M13" s="72"/>
      <c r="N13" s="72"/>
      <c r="O13" s="73"/>
      <c r="P13" s="74"/>
      <c r="Q13" s="74"/>
      <c r="R13" s="74"/>
      <c r="S13" s="71" t="s">
        <v>29</v>
      </c>
      <c r="T13" s="97"/>
    </row>
    <row r="14" ht="18.75" customHeight="1" spans="1:20">
      <c r="A14" s="17" t="s">
        <v>30</v>
      </c>
      <c r="B14" s="26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66"/>
      <c r="N14" s="66"/>
      <c r="O14" s="66"/>
      <c r="P14" s="66"/>
      <c r="Q14" s="66"/>
      <c r="R14" s="66"/>
      <c r="S14" s="20"/>
      <c r="T14" s="98"/>
    </row>
    <row r="15" ht="18.75" customHeight="1" spans="1:20">
      <c r="A15" s="30"/>
      <c r="B15" s="118"/>
      <c r="C15" s="30"/>
      <c r="D15" s="30"/>
      <c r="E15" s="30"/>
      <c r="F15" s="30"/>
      <c r="G15" s="30"/>
      <c r="H15" s="30"/>
      <c r="I15" s="30"/>
      <c r="J15" s="30"/>
      <c r="K15" s="135"/>
      <c r="L15" s="135"/>
      <c r="M15" s="75"/>
      <c r="N15" s="86"/>
      <c r="O15" s="79"/>
      <c r="P15" s="79"/>
      <c r="Q15" s="79"/>
      <c r="R15" s="79"/>
      <c r="S15" s="151"/>
      <c r="T15" s="38"/>
    </row>
    <row r="16" ht="18.75" customHeight="1" spans="1:20">
      <c r="A16" s="23" t="s">
        <v>28</v>
      </c>
      <c r="B16" s="24"/>
      <c r="C16" s="24"/>
      <c r="D16" s="24"/>
      <c r="E16" s="24"/>
      <c r="F16" s="25"/>
      <c r="G16" s="30"/>
      <c r="H16" s="30"/>
      <c r="I16" s="30"/>
      <c r="J16" s="30"/>
      <c r="K16" s="135"/>
      <c r="L16" s="71"/>
      <c r="M16" s="72"/>
      <c r="N16" s="72"/>
      <c r="O16" s="73"/>
      <c r="P16" s="74"/>
      <c r="Q16" s="74"/>
      <c r="R16" s="74"/>
      <c r="S16" s="71" t="s">
        <v>29</v>
      </c>
      <c r="T16" s="97"/>
    </row>
    <row r="17" ht="16.5" customHeight="1" spans="1:20">
      <c r="A17" s="17" t="s">
        <v>31</v>
      </c>
      <c r="B17" s="26"/>
      <c r="C17" s="20"/>
      <c r="D17" s="20"/>
      <c r="E17" s="20"/>
      <c r="F17" s="20"/>
      <c r="G17" s="20"/>
      <c r="H17" s="26"/>
      <c r="I17" s="26"/>
      <c r="J17" s="26"/>
      <c r="K17" s="26"/>
      <c r="L17" s="20"/>
      <c r="M17" s="66"/>
      <c r="N17" s="66"/>
      <c r="O17" s="66"/>
      <c r="P17" s="66"/>
      <c r="Q17" s="66"/>
      <c r="R17" s="66"/>
      <c r="S17" s="20"/>
      <c r="T17" s="98"/>
    </row>
    <row r="18" ht="69" customHeight="1" spans="1:20">
      <c r="A18" s="29">
        <v>1</v>
      </c>
      <c r="B18" s="29" t="s">
        <v>32</v>
      </c>
      <c r="C18" s="29" t="s">
        <v>33</v>
      </c>
      <c r="D18" s="29" t="s">
        <v>34</v>
      </c>
      <c r="E18" s="119" t="s">
        <v>58</v>
      </c>
      <c r="F18" s="120">
        <v>2019.6</v>
      </c>
      <c r="G18" s="120">
        <v>22000</v>
      </c>
      <c r="H18" s="121">
        <f>13140.7691+J18</f>
        <v>15010.7691</v>
      </c>
      <c r="I18" s="121">
        <v>5000</v>
      </c>
      <c r="J18" s="136">
        <f>22+153+700+995</f>
        <v>1870</v>
      </c>
      <c r="K18" s="136">
        <v>995</v>
      </c>
      <c r="L18" s="137"/>
      <c r="M18" s="138" t="s">
        <v>54</v>
      </c>
      <c r="N18" s="139"/>
      <c r="O18" s="140"/>
      <c r="P18" s="141"/>
      <c r="Q18" s="141"/>
      <c r="R18" s="141"/>
      <c r="S18" s="152" t="s">
        <v>36</v>
      </c>
      <c r="T18" s="153"/>
    </row>
    <row r="19" ht="21" customHeight="1" spans="1:20">
      <c r="A19" s="23" t="s">
        <v>28</v>
      </c>
      <c r="B19" s="24"/>
      <c r="C19" s="24"/>
      <c r="D19" s="24"/>
      <c r="E19" s="24"/>
      <c r="F19" s="25"/>
      <c r="G19" s="122">
        <f>G18</f>
        <v>22000</v>
      </c>
      <c r="H19" s="123">
        <f>H18</f>
        <v>15010.7691</v>
      </c>
      <c r="I19" s="123">
        <f>I18</f>
        <v>5000</v>
      </c>
      <c r="J19" s="123">
        <f>J18</f>
        <v>1870</v>
      </c>
      <c r="K19" s="123">
        <f>K18</f>
        <v>995</v>
      </c>
      <c r="L19" s="71"/>
      <c r="M19" s="72"/>
      <c r="N19" s="72"/>
      <c r="O19" s="73"/>
      <c r="P19" s="74"/>
      <c r="Q19" s="74"/>
      <c r="R19" s="74"/>
      <c r="S19" s="105" t="s">
        <v>29</v>
      </c>
      <c r="T19" s="106"/>
    </row>
    <row r="20" ht="21" customHeight="1" spans="1:20">
      <c r="A20" s="17" t="s">
        <v>37</v>
      </c>
      <c r="B20" s="18"/>
      <c r="C20" s="19"/>
      <c r="D20" s="19"/>
      <c r="E20" s="19"/>
      <c r="F20" s="19"/>
      <c r="G20" s="19"/>
      <c r="H20" s="26"/>
      <c r="I20" s="26"/>
      <c r="J20" s="26"/>
      <c r="K20" s="26"/>
      <c r="L20" s="19"/>
      <c r="M20" s="66"/>
      <c r="N20" s="66"/>
      <c r="O20" s="66"/>
      <c r="P20" s="66"/>
      <c r="Q20" s="66"/>
      <c r="R20" s="66"/>
      <c r="S20" s="19"/>
      <c r="T20" s="95"/>
    </row>
    <row r="21" ht="18.75" customHeight="1" spans="1:20">
      <c r="A21" s="124"/>
      <c r="B21" s="124"/>
      <c r="C21" s="124"/>
      <c r="D21" s="125"/>
      <c r="E21" s="126"/>
      <c r="F21" s="124"/>
      <c r="G21" s="124"/>
      <c r="H21" s="125"/>
      <c r="I21" s="125"/>
      <c r="J21" s="125"/>
      <c r="K21" s="142"/>
      <c r="L21" s="142"/>
      <c r="M21" s="143"/>
      <c r="N21" s="144"/>
      <c r="O21" s="145"/>
      <c r="P21" s="146"/>
      <c r="Q21" s="146"/>
      <c r="R21" s="146"/>
      <c r="S21" s="124"/>
      <c r="T21" s="124"/>
    </row>
    <row r="22" ht="21" customHeight="1" spans="1:20">
      <c r="A22" s="23" t="s">
        <v>28</v>
      </c>
      <c r="B22" s="24"/>
      <c r="C22" s="24"/>
      <c r="D22" s="24"/>
      <c r="E22" s="24"/>
      <c r="F22" s="25"/>
      <c r="G22" s="124"/>
      <c r="H22" s="125"/>
      <c r="I22" s="125"/>
      <c r="J22" s="125"/>
      <c r="K22" s="142"/>
      <c r="L22" s="71"/>
      <c r="M22" s="72"/>
      <c r="N22" s="72"/>
      <c r="O22" s="73"/>
      <c r="P22" s="74"/>
      <c r="Q22" s="74"/>
      <c r="R22" s="74"/>
      <c r="S22" s="109" t="s">
        <v>29</v>
      </c>
      <c r="T22" s="110"/>
    </row>
    <row r="23" ht="50.25" customHeight="1" spans="1:20">
      <c r="A23" s="127" t="s">
        <v>38</v>
      </c>
      <c r="B23" s="128"/>
      <c r="C23" s="128"/>
      <c r="D23" s="128"/>
      <c r="E23" s="128"/>
      <c r="F23" s="129"/>
      <c r="G23" s="120">
        <f>G13+G16+G19+G22</f>
        <v>22000</v>
      </c>
      <c r="H23" s="130">
        <f>H13+H16+H19+H22</f>
        <v>15010.7691</v>
      </c>
      <c r="I23" s="120">
        <f>I13+I16+I19+I22</f>
        <v>5000</v>
      </c>
      <c r="J23" s="130">
        <f>J13+J16+J19+J22</f>
        <v>1870</v>
      </c>
      <c r="K23" s="130">
        <f>K13+K16+K19+K22</f>
        <v>995</v>
      </c>
      <c r="L23" s="87" t="s">
        <v>39</v>
      </c>
      <c r="M23" s="88"/>
      <c r="N23" s="88"/>
      <c r="O23" s="88"/>
      <c r="P23" s="88"/>
      <c r="Q23" s="88"/>
      <c r="R23" s="88"/>
      <c r="S23" s="88"/>
      <c r="T23" s="111"/>
    </row>
    <row r="24" spans="1:19">
      <c r="A24" s="48" t="s">
        <v>68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M8:O10"/>
    <mergeCell ref="P5:R6"/>
    <mergeCell ref="L5:O6"/>
    <mergeCell ref="S6:T9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30"/>
  <sheetViews>
    <sheetView zoomScale="88" zoomScaleNormal="88" workbookViewId="0">
      <selection activeCell="E38" sqref="E38"/>
    </sheetView>
  </sheetViews>
  <sheetFormatPr defaultColWidth="9" defaultRowHeight="14.25"/>
  <cols>
    <col min="1" max="1" width="4.15833333333333" customWidth="1"/>
    <col min="2" max="2" width="14.75" customWidth="1"/>
    <col min="3" max="3" width="20.3166666666667" customWidth="1"/>
    <col min="4" max="4" width="7.5" customWidth="1"/>
    <col min="5" max="5" width="6.875" customWidth="1"/>
    <col min="6" max="6" width="7.125" customWidth="1"/>
    <col min="7" max="7" width="8.25" customWidth="1"/>
    <col min="8" max="8" width="7.94166666666667" customWidth="1"/>
    <col min="9" max="9" width="6.25" customWidth="1"/>
    <col min="10" max="10" width="12.1916666666667" customWidth="1"/>
    <col min="11" max="11" width="10.625" customWidth="1"/>
    <col min="12" max="12" width="7.25" customWidth="1"/>
    <col min="14" max="14" width="3.75" customWidth="1"/>
    <col min="15" max="15" width="5.375" customWidth="1"/>
    <col min="16" max="16" width="6.525" customWidth="1"/>
    <col min="17" max="17" width="6.53333333333333" customWidth="1"/>
    <col min="18" max="18" width="7.375" customWidth="1"/>
    <col min="19" max="19" width="11.225" customWidth="1"/>
    <col min="20" max="20" width="13.0666666666667" customWidth="1"/>
    <col min="22" max="22" width="49" customWidth="1"/>
  </cols>
  <sheetData>
    <row r="1" ht="23" customHeight="1" spans="1:39">
      <c r="A1" s="3"/>
      <c r="B1" s="4" t="s">
        <v>69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J1" s="104"/>
      <c r="AK1" s="104"/>
      <c r="AL1" s="104"/>
      <c r="AM1" s="104"/>
    </row>
    <row r="2" ht="8" customHeight="1" spans="1:39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J2" s="104"/>
      <c r="AK2" s="104"/>
      <c r="AL2" s="104"/>
      <c r="AM2" s="104"/>
    </row>
    <row r="3" spans="1:39">
      <c r="A3" s="5" t="s">
        <v>1</v>
      </c>
      <c r="B3" s="5"/>
      <c r="C3" s="6" t="s">
        <v>70</v>
      </c>
      <c r="D3" s="7"/>
      <c r="E3" s="7"/>
      <c r="F3" s="7"/>
      <c r="G3" s="7"/>
      <c r="H3" s="7"/>
      <c r="I3" s="7" t="s">
        <v>2</v>
      </c>
      <c r="J3" s="50"/>
      <c r="K3" s="50"/>
      <c r="L3" s="3"/>
      <c r="M3" s="3"/>
      <c r="N3" s="50"/>
      <c r="O3" s="50"/>
      <c r="P3" s="50"/>
      <c r="Q3" s="50"/>
      <c r="R3" s="50"/>
      <c r="S3" s="50"/>
      <c r="T3" s="3" t="s">
        <v>2</v>
      </c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</row>
    <row r="4" ht="14" customHeight="1" spans="1:39">
      <c r="A4" s="3"/>
      <c r="B4" s="4"/>
      <c r="C4" s="4"/>
      <c r="D4" s="4"/>
      <c r="E4" s="4"/>
      <c r="F4" s="4"/>
      <c r="G4" s="4"/>
      <c r="H4" s="8" t="s">
        <v>71</v>
      </c>
      <c r="I4" s="8"/>
      <c r="J4" s="8"/>
      <c r="K4" s="4"/>
      <c r="L4" s="4"/>
      <c r="M4" s="4"/>
      <c r="N4" s="4"/>
      <c r="O4" s="4"/>
      <c r="P4" s="4"/>
      <c r="Q4" s="4"/>
      <c r="R4" s="4"/>
      <c r="S4" s="4"/>
      <c r="T4" s="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</row>
    <row r="5" ht="24" customHeight="1" spans="1:39">
      <c r="A5" s="9"/>
      <c r="B5" s="10"/>
      <c r="C5" s="11"/>
      <c r="D5" s="12"/>
      <c r="E5" s="12"/>
      <c r="F5" s="12"/>
      <c r="G5" s="12"/>
      <c r="H5" s="12"/>
      <c r="I5" s="51"/>
      <c r="J5" s="52" t="s">
        <v>4</v>
      </c>
      <c r="K5" s="53"/>
      <c r="L5" s="54" t="s">
        <v>5</v>
      </c>
      <c r="M5" s="55"/>
      <c r="N5" s="55"/>
      <c r="O5" s="55"/>
      <c r="P5" s="54" t="s">
        <v>6</v>
      </c>
      <c r="Q5" s="55"/>
      <c r="R5" s="55"/>
      <c r="S5" s="89"/>
      <c r="T5" s="90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/>
    </row>
    <row r="6" spans="1:39">
      <c r="A6" s="13" t="s">
        <v>7</v>
      </c>
      <c r="B6" s="14" t="s">
        <v>8</v>
      </c>
      <c r="C6" s="15" t="s">
        <v>9</v>
      </c>
      <c r="D6" s="16" t="s">
        <v>10</v>
      </c>
      <c r="E6" s="16" t="s">
        <v>11</v>
      </c>
      <c r="F6" s="16" t="s">
        <v>12</v>
      </c>
      <c r="G6" s="16" t="s">
        <v>13</v>
      </c>
      <c r="H6" s="16" t="s">
        <v>14</v>
      </c>
      <c r="I6" s="14" t="s">
        <v>15</v>
      </c>
      <c r="J6" s="15" t="s">
        <v>2</v>
      </c>
      <c r="K6" s="56" t="s">
        <v>16</v>
      </c>
      <c r="L6" s="57"/>
      <c r="M6" s="58"/>
      <c r="N6" s="58"/>
      <c r="O6" s="58"/>
      <c r="P6" s="16"/>
      <c r="Q6" s="15"/>
      <c r="R6" s="15"/>
      <c r="S6" s="16" t="s">
        <v>17</v>
      </c>
      <c r="T6" s="91"/>
      <c r="Y6" s="104"/>
      <c r="Z6" s="104"/>
      <c r="AA6" s="104"/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4"/>
      <c r="AM6" s="104"/>
    </row>
    <row r="7" spans="1:39">
      <c r="A7" s="13"/>
      <c r="B7" s="14"/>
      <c r="C7" s="15"/>
      <c r="D7" s="16"/>
      <c r="E7" s="16"/>
      <c r="F7" s="16"/>
      <c r="G7" s="16"/>
      <c r="H7" s="16"/>
      <c r="I7" s="16"/>
      <c r="J7" s="56"/>
      <c r="K7" s="16"/>
      <c r="L7" s="59"/>
      <c r="M7" s="15"/>
      <c r="N7" s="15"/>
      <c r="O7" s="15"/>
      <c r="P7" s="59" t="s">
        <v>18</v>
      </c>
      <c r="Q7" s="15"/>
      <c r="R7" s="15"/>
      <c r="S7" s="16"/>
      <c r="T7" s="91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</row>
    <row r="8" spans="1:39">
      <c r="A8" s="13"/>
      <c r="B8" s="14"/>
      <c r="C8" s="15"/>
      <c r="D8" s="16"/>
      <c r="E8" s="16"/>
      <c r="F8" s="16"/>
      <c r="G8" s="16"/>
      <c r="H8" s="16"/>
      <c r="I8" s="16"/>
      <c r="J8" s="16"/>
      <c r="K8" s="16"/>
      <c r="L8" s="14"/>
      <c r="M8" s="56" t="s">
        <v>19</v>
      </c>
      <c r="N8" s="60"/>
      <c r="O8" s="61"/>
      <c r="P8" s="14"/>
      <c r="Q8" s="59" t="s">
        <v>20</v>
      </c>
      <c r="R8" s="15"/>
      <c r="S8" s="16"/>
      <c r="T8" s="91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</row>
    <row r="9" spans="1:39">
      <c r="A9" s="13"/>
      <c r="B9" s="14"/>
      <c r="C9" s="15"/>
      <c r="D9" s="16"/>
      <c r="E9" s="16"/>
      <c r="F9" s="16"/>
      <c r="G9" s="16"/>
      <c r="H9" s="16"/>
      <c r="I9" s="16"/>
      <c r="J9" s="16" t="s">
        <v>21</v>
      </c>
      <c r="K9" s="16"/>
      <c r="L9" s="14" t="s">
        <v>22</v>
      </c>
      <c r="M9" s="62"/>
      <c r="N9" s="63"/>
      <c r="O9" s="64"/>
      <c r="P9" s="14"/>
      <c r="Q9" s="14" t="s">
        <v>23</v>
      </c>
      <c r="R9" s="56" t="s">
        <v>24</v>
      </c>
      <c r="S9" s="57"/>
      <c r="T9" s="92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</row>
    <row r="10" ht="40" customHeight="1" spans="1:39">
      <c r="A10" s="13"/>
      <c r="B10" s="14"/>
      <c r="C10" s="15"/>
      <c r="D10" s="16"/>
      <c r="E10" s="16"/>
      <c r="F10" s="16"/>
      <c r="G10" s="16"/>
      <c r="H10" s="16"/>
      <c r="I10" s="16"/>
      <c r="J10" s="16"/>
      <c r="K10" s="16"/>
      <c r="L10" s="14"/>
      <c r="M10" s="62"/>
      <c r="N10" s="65"/>
      <c r="O10" s="64"/>
      <c r="P10" s="14"/>
      <c r="Q10" s="14"/>
      <c r="R10" s="14"/>
      <c r="S10" s="93" t="s">
        <v>25</v>
      </c>
      <c r="T10" s="94" t="s">
        <v>26</v>
      </c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</row>
    <row r="11" spans="1:39">
      <c r="A11" s="17" t="s">
        <v>27</v>
      </c>
      <c r="B11" s="18"/>
      <c r="C11" s="19"/>
      <c r="D11" s="19"/>
      <c r="E11" s="19"/>
      <c r="F11" s="19"/>
      <c r="G11" s="19"/>
      <c r="H11" s="20"/>
      <c r="I11" s="20"/>
      <c r="J11" s="20"/>
      <c r="K11" s="20"/>
      <c r="L11" s="19"/>
      <c r="M11" s="66"/>
      <c r="N11" s="66"/>
      <c r="O11" s="66"/>
      <c r="P11" s="66"/>
      <c r="Q11" s="66"/>
      <c r="R11" s="66"/>
      <c r="S11" s="19"/>
      <c r="T11" s="95"/>
      <c r="Y11" s="104"/>
      <c r="Z11" s="104"/>
      <c r="AA11" s="104"/>
      <c r="AB11" s="104"/>
      <c r="AC11" s="104"/>
      <c r="AD11" s="104"/>
      <c r="AE11" s="104"/>
      <c r="AF11" s="104"/>
      <c r="AG11" s="104"/>
      <c r="AH11" s="104"/>
      <c r="AI11" s="104"/>
      <c r="AJ11" s="104"/>
      <c r="AK11" s="104"/>
      <c r="AL11" s="104"/>
      <c r="AM11" s="104"/>
    </row>
    <row r="12" spans="1:39">
      <c r="A12" s="21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67"/>
      <c r="N12" s="68"/>
      <c r="O12" s="69"/>
      <c r="P12" s="70"/>
      <c r="Q12" s="70"/>
      <c r="R12" s="70"/>
      <c r="S12" s="70"/>
      <c r="T12" s="96"/>
      <c r="Y12" s="104"/>
      <c r="Z12" s="104"/>
      <c r="AA12" s="104"/>
      <c r="AB12" s="104"/>
      <c r="AC12" s="104"/>
      <c r="AD12" s="104"/>
      <c r="AE12" s="104"/>
      <c r="AF12" s="104"/>
      <c r="AG12" s="104"/>
      <c r="AH12" s="104"/>
      <c r="AI12" s="104"/>
      <c r="AJ12" s="104"/>
      <c r="AK12" s="104"/>
      <c r="AL12" s="104"/>
      <c r="AM12" s="104"/>
    </row>
    <row r="13" spans="1:39">
      <c r="A13" s="23" t="s">
        <v>28</v>
      </c>
      <c r="B13" s="24"/>
      <c r="C13" s="24"/>
      <c r="D13" s="24"/>
      <c r="E13" s="24"/>
      <c r="F13" s="25"/>
      <c r="G13" s="22"/>
      <c r="H13" s="22"/>
      <c r="I13" s="22"/>
      <c r="J13" s="22"/>
      <c r="K13" s="22"/>
      <c r="L13" s="71"/>
      <c r="M13" s="72"/>
      <c r="N13" s="72"/>
      <c r="O13" s="73"/>
      <c r="P13" s="74"/>
      <c r="Q13" s="74"/>
      <c r="R13" s="74"/>
      <c r="S13" s="71" t="s">
        <v>29</v>
      </c>
      <c r="T13" s="97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  <c r="AI13" s="104"/>
      <c r="AJ13" s="104"/>
      <c r="AK13" s="104"/>
      <c r="AL13" s="104"/>
      <c r="AM13" s="104"/>
    </row>
    <row r="14" spans="1:39">
      <c r="A14" s="17" t="s">
        <v>30</v>
      </c>
      <c r="B14" s="26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66"/>
      <c r="N14" s="66"/>
      <c r="O14" s="66"/>
      <c r="P14" s="66"/>
      <c r="Q14" s="66"/>
      <c r="R14" s="66"/>
      <c r="S14" s="20"/>
      <c r="T14" s="98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</row>
    <row r="15" s="1" customFormat="1" ht="92" customHeight="1" spans="1:39">
      <c r="A15" s="27"/>
      <c r="B15" s="28" t="s">
        <v>72</v>
      </c>
      <c r="C15" s="29" t="s">
        <v>73</v>
      </c>
      <c r="D15" s="29" t="s">
        <v>34</v>
      </c>
      <c r="E15" s="29">
        <v>2022.11</v>
      </c>
      <c r="F15" s="29">
        <v>2024.12</v>
      </c>
      <c r="G15" s="29">
        <v>7440.35</v>
      </c>
      <c r="H15" s="29">
        <v>6569.2</v>
      </c>
      <c r="I15" s="29">
        <v>3200</v>
      </c>
      <c r="J15" s="29">
        <f>2952.8+K15</f>
        <v>3368.2</v>
      </c>
      <c r="K15" s="29">
        <v>415.4</v>
      </c>
      <c r="L15" s="107" t="s">
        <v>74</v>
      </c>
      <c r="M15" s="76" t="s">
        <v>75</v>
      </c>
      <c r="N15" s="77"/>
      <c r="O15" s="78"/>
      <c r="P15" s="79">
        <v>7852.21</v>
      </c>
      <c r="Q15" s="79">
        <v>7852.21</v>
      </c>
      <c r="R15" s="79">
        <v>0</v>
      </c>
      <c r="S15" s="99" t="s">
        <v>76</v>
      </c>
      <c r="T15" s="100" t="s">
        <v>77</v>
      </c>
      <c r="Y15" s="112"/>
      <c r="Z15" s="112"/>
      <c r="AA15" s="112"/>
      <c r="AB15" s="112"/>
      <c r="AC15" s="112"/>
      <c r="AD15" s="112"/>
      <c r="AE15" s="112"/>
      <c r="AF15" s="112"/>
      <c r="AG15" s="112"/>
      <c r="AH15" s="112"/>
      <c r="AI15" s="112"/>
      <c r="AJ15" s="112"/>
      <c r="AK15" s="112"/>
      <c r="AL15" s="112"/>
      <c r="AM15" s="112"/>
    </row>
    <row r="16" spans="1:39">
      <c r="A16" s="23" t="s">
        <v>28</v>
      </c>
      <c r="B16" s="24"/>
      <c r="C16" s="24"/>
      <c r="D16" s="24"/>
      <c r="E16" s="24"/>
      <c r="F16" s="25"/>
      <c r="G16" s="30"/>
      <c r="H16" s="30"/>
      <c r="I16" s="30"/>
      <c r="J16" s="30"/>
      <c r="K16" s="29"/>
      <c r="L16" s="71"/>
      <c r="M16" s="72"/>
      <c r="N16" s="72"/>
      <c r="O16" s="73"/>
      <c r="P16" s="74"/>
      <c r="Q16" s="74"/>
      <c r="R16" s="74"/>
      <c r="S16" s="71" t="s">
        <v>29</v>
      </c>
      <c r="T16" s="97"/>
      <c r="Y16" s="104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04"/>
      <c r="AM16" s="104"/>
    </row>
    <row r="17" spans="1:39">
      <c r="A17" s="31" t="s">
        <v>31</v>
      </c>
      <c r="B17" s="32"/>
      <c r="C17" s="33"/>
      <c r="D17" s="33"/>
      <c r="E17" s="33"/>
      <c r="F17" s="33"/>
      <c r="G17" s="33"/>
      <c r="H17" s="32"/>
      <c r="I17" s="32"/>
      <c r="J17" s="32"/>
      <c r="K17" s="29"/>
      <c r="L17" s="33"/>
      <c r="M17" s="80"/>
      <c r="N17" s="80"/>
      <c r="O17" s="80"/>
      <c r="P17" s="80"/>
      <c r="Q17" s="80"/>
      <c r="R17" s="80"/>
      <c r="S17" s="33"/>
      <c r="T17" s="101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  <c r="AI17" s="104"/>
      <c r="AJ17" s="104"/>
      <c r="AK17" s="104"/>
      <c r="AL17" s="104"/>
      <c r="AM17" s="104"/>
    </row>
    <row r="18" s="2" customFormat="1" spans="1:40">
      <c r="A18" s="34"/>
      <c r="B18" s="29"/>
      <c r="C18" s="29"/>
      <c r="D18" s="29"/>
      <c r="E18" s="35"/>
      <c r="F18" s="36"/>
      <c r="G18" s="36"/>
      <c r="H18" s="37"/>
      <c r="I18" s="37"/>
      <c r="J18" s="81"/>
      <c r="K18" s="29"/>
      <c r="L18" s="82"/>
      <c r="M18" s="83"/>
      <c r="N18" s="84"/>
      <c r="O18" s="85"/>
      <c r="P18" s="79"/>
      <c r="Q18" s="79"/>
      <c r="R18" s="79"/>
      <c r="S18" s="102"/>
      <c r="T18" s="103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4"/>
      <c r="AL18" s="104"/>
      <c r="AM18" s="104"/>
      <c r="AN18" s="113"/>
    </row>
    <row r="19" spans="1:39">
      <c r="A19" s="23" t="s">
        <v>28</v>
      </c>
      <c r="B19" s="24"/>
      <c r="C19" s="24"/>
      <c r="D19" s="24"/>
      <c r="E19" s="24"/>
      <c r="F19" s="25"/>
      <c r="G19" s="38"/>
      <c r="H19" s="38"/>
      <c r="I19" s="38"/>
      <c r="J19" s="38"/>
      <c r="K19" s="29"/>
      <c r="L19" s="71"/>
      <c r="M19" s="72"/>
      <c r="N19" s="72"/>
      <c r="O19" s="73"/>
      <c r="P19" s="74"/>
      <c r="Q19" s="74"/>
      <c r="R19" s="74"/>
      <c r="S19" s="105" t="s">
        <v>29</v>
      </c>
      <c r="T19" s="106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J19" s="104"/>
      <c r="AK19" s="104"/>
      <c r="AL19" s="104"/>
      <c r="AM19" s="104"/>
    </row>
    <row r="20" spans="1:39">
      <c r="A20" s="31" t="s">
        <v>37</v>
      </c>
      <c r="B20" s="32"/>
      <c r="C20" s="39"/>
      <c r="D20" s="39"/>
      <c r="E20" s="39"/>
      <c r="F20" s="39"/>
      <c r="G20" s="39"/>
      <c r="H20" s="40"/>
      <c r="I20" s="40"/>
      <c r="J20" s="40"/>
      <c r="K20" s="29"/>
      <c r="L20" s="19"/>
      <c r="M20" s="66"/>
      <c r="N20" s="66"/>
      <c r="O20" s="66"/>
      <c r="P20" s="66"/>
      <c r="Q20" s="66"/>
      <c r="R20" s="66"/>
      <c r="S20" s="19"/>
      <c r="T20" s="95"/>
      <c r="Y20" s="104"/>
      <c r="Z20" s="104"/>
      <c r="AA20" s="104"/>
      <c r="AB20" s="104"/>
      <c r="AC20" s="104"/>
      <c r="AD20" s="104"/>
      <c r="AE20" s="104"/>
      <c r="AF20" s="104"/>
      <c r="AG20" s="104"/>
      <c r="AH20" s="104"/>
      <c r="AI20" s="104"/>
      <c r="AJ20" s="104"/>
      <c r="AK20" s="104"/>
      <c r="AL20" s="104"/>
      <c r="AM20" s="104"/>
    </row>
    <row r="21" spans="1:39">
      <c r="A21" s="41"/>
      <c r="B21" s="28"/>
      <c r="C21" s="28"/>
      <c r="D21" s="29"/>
      <c r="E21" s="29"/>
      <c r="F21" s="29"/>
      <c r="G21" s="29"/>
      <c r="H21" s="29"/>
      <c r="I21" s="29"/>
      <c r="J21" s="29"/>
      <c r="K21" s="29"/>
      <c r="L21" s="29"/>
      <c r="M21" s="75"/>
      <c r="N21" s="86"/>
      <c r="O21" s="79"/>
      <c r="P21" s="28"/>
      <c r="Q21" s="28"/>
      <c r="R21" s="28"/>
      <c r="S21" s="107"/>
      <c r="T21" s="108"/>
      <c r="Y21" s="104"/>
      <c r="Z21" s="104"/>
      <c r="AA21" s="104"/>
      <c r="AB21" s="104"/>
      <c r="AC21" s="104"/>
      <c r="AD21" s="104"/>
      <c r="AE21" s="104"/>
      <c r="AF21" s="104"/>
      <c r="AG21" s="104"/>
      <c r="AH21" s="104"/>
      <c r="AI21" s="104"/>
      <c r="AJ21" s="104"/>
      <c r="AK21" s="104"/>
      <c r="AL21" s="104"/>
      <c r="AM21" s="104"/>
    </row>
    <row r="22" spans="1:39">
      <c r="A22" s="23" t="s">
        <v>28</v>
      </c>
      <c r="B22" s="24"/>
      <c r="C22" s="24"/>
      <c r="D22" s="24"/>
      <c r="E22" s="24"/>
      <c r="F22" s="25"/>
      <c r="G22" s="42"/>
      <c r="H22" s="43"/>
      <c r="I22" s="43"/>
      <c r="J22" s="43"/>
      <c r="K22" s="29"/>
      <c r="L22" s="71"/>
      <c r="M22" s="72"/>
      <c r="N22" s="72"/>
      <c r="O22" s="73"/>
      <c r="P22" s="74"/>
      <c r="Q22" s="74"/>
      <c r="R22" s="74"/>
      <c r="S22" s="109" t="s">
        <v>29</v>
      </c>
      <c r="T22" s="110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</row>
    <row r="23" ht="48" customHeight="1" spans="1:39">
      <c r="A23" s="44" t="s">
        <v>38</v>
      </c>
      <c r="B23" s="45"/>
      <c r="C23" s="45"/>
      <c r="D23" s="45"/>
      <c r="E23" s="45"/>
      <c r="F23" s="46"/>
      <c r="G23" s="47">
        <f>SUM(G15:G22)</f>
        <v>7440.35</v>
      </c>
      <c r="H23" s="47">
        <f>H15</f>
        <v>6569.2</v>
      </c>
      <c r="I23" s="47">
        <f>I15</f>
        <v>3200</v>
      </c>
      <c r="J23" s="47">
        <f t="shared" ref="H23:K23" si="0">J15</f>
        <v>3368.2</v>
      </c>
      <c r="K23" s="47">
        <f t="shared" si="0"/>
        <v>415.4</v>
      </c>
      <c r="L23" s="87" t="s">
        <v>78</v>
      </c>
      <c r="M23" s="88"/>
      <c r="N23" s="88"/>
      <c r="O23" s="88"/>
      <c r="P23" s="88"/>
      <c r="Q23" s="88"/>
      <c r="R23" s="88"/>
      <c r="S23" s="88"/>
      <c r="T23" s="111"/>
      <c r="Y23" s="104"/>
      <c r="Z23" s="104"/>
      <c r="AA23" s="104"/>
      <c r="AB23" s="104"/>
      <c r="AC23" s="104"/>
      <c r="AD23" s="104"/>
      <c r="AE23" s="104"/>
      <c r="AF23" s="104"/>
      <c r="AG23" s="104"/>
      <c r="AH23" s="104"/>
      <c r="AI23" s="104"/>
      <c r="AJ23" s="104"/>
      <c r="AK23" s="104"/>
      <c r="AL23" s="104"/>
      <c r="AM23" s="104"/>
    </row>
    <row r="24" ht="20" customHeight="1" spans="1:39">
      <c r="A24" s="48" t="s">
        <v>79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Y24" s="104"/>
      <c r="Z24" s="104"/>
      <c r="AA24" s="104"/>
      <c r="AB24" s="104"/>
      <c r="AC24" s="104"/>
      <c r="AD24" s="104"/>
      <c r="AE24" s="104"/>
      <c r="AF24" s="104"/>
      <c r="AG24" s="104"/>
      <c r="AH24" s="104"/>
      <c r="AJ24" s="104"/>
      <c r="AK24" s="104"/>
      <c r="AL24" s="104"/>
      <c r="AM24" s="104"/>
    </row>
    <row r="25" spans="22:39">
      <c r="V25">
        <v>6153.8</v>
      </c>
      <c r="Y25" s="104"/>
      <c r="Z25" s="104"/>
      <c r="AA25" s="104"/>
      <c r="AB25" s="104"/>
      <c r="AC25" s="104"/>
      <c r="AD25" s="104"/>
      <c r="AE25" s="104"/>
      <c r="AF25" s="104"/>
      <c r="AG25" s="104"/>
      <c r="AH25" s="104"/>
      <c r="AJ25" s="104"/>
      <c r="AK25" s="104"/>
      <c r="AL25" s="104"/>
      <c r="AM25" s="104"/>
    </row>
    <row r="26" spans="22:39">
      <c r="V26">
        <v>415.4</v>
      </c>
      <c r="Y26" s="104"/>
      <c r="Z26" s="104"/>
      <c r="AA26" s="104"/>
      <c r="AB26" s="104"/>
      <c r="AC26" s="104"/>
      <c r="AD26" s="104"/>
      <c r="AE26" s="104"/>
      <c r="AF26" s="104"/>
      <c r="AG26" s="104"/>
      <c r="AH26" s="104"/>
      <c r="AJ26" s="104"/>
      <c r="AK26" s="104"/>
      <c r="AL26" s="104"/>
      <c r="AM26" s="104"/>
    </row>
    <row r="27" spans="25:34">
      <c r="Y27" s="104"/>
      <c r="Z27" s="104"/>
      <c r="AA27" s="104"/>
      <c r="AB27" s="104"/>
      <c r="AC27" s="104"/>
      <c r="AD27" s="104"/>
      <c r="AE27" s="104"/>
      <c r="AF27" s="104"/>
      <c r="AG27" s="104"/>
      <c r="AH27" s="104"/>
    </row>
    <row r="28" spans="22:34">
      <c r="V28">
        <f>SUM(V25:V27)</f>
        <v>6569.2</v>
      </c>
      <c r="Y28" s="104"/>
      <c r="Z28" s="104"/>
      <c r="AA28" s="104"/>
      <c r="AB28" s="104"/>
      <c r="AC28" s="104"/>
      <c r="AD28" s="104"/>
      <c r="AE28" s="104"/>
      <c r="AF28" s="104"/>
      <c r="AG28" s="104"/>
      <c r="AH28" s="104"/>
    </row>
    <row r="29" spans="25:34">
      <c r="Y29" s="104"/>
      <c r="Z29" s="104"/>
      <c r="AA29" s="104"/>
      <c r="AB29" s="104"/>
      <c r="AC29" s="104"/>
      <c r="AD29" s="104"/>
      <c r="AE29" s="104"/>
      <c r="AF29" s="104"/>
      <c r="AG29" s="104"/>
      <c r="AH29" s="104"/>
    </row>
    <row r="30" spans="25:34">
      <c r="Y30" s="104"/>
      <c r="Z30" s="104"/>
      <c r="AA30" s="104"/>
      <c r="AB30" s="104"/>
      <c r="AC30" s="104"/>
      <c r="AD30" s="104"/>
      <c r="AE30" s="104"/>
      <c r="AF30" s="104"/>
      <c r="AG30" s="104"/>
      <c r="AH30" s="104"/>
    </row>
  </sheetData>
  <mergeCells count="44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S18:T18"/>
    <mergeCell ref="A19:F19"/>
    <mergeCell ref="L19:O19"/>
    <mergeCell ref="S19:T19"/>
    <mergeCell ref="M21:O21"/>
    <mergeCell ref="S21:T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L5:O6"/>
    <mergeCell ref="P5:R6"/>
    <mergeCell ref="S6:T9"/>
    <mergeCell ref="M8:O10"/>
  </mergeCells>
  <pageMargins left="0.314583333333333" right="0.196527777777778" top="1" bottom="0.944444444444444" header="0.5" footer="0.5"/>
  <pageSetup paperSize="9" scale="75" orientation="landscape" horizontalDpi="300" verticalDpi="3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0"/>
  <sheetViews>
    <sheetView workbookViewId="0">
      <selection activeCell="A1" sqref="$A1:$XFD1048576"/>
    </sheetView>
  </sheetViews>
  <sheetFormatPr defaultColWidth="9" defaultRowHeight="14.25"/>
  <cols>
    <col min="1" max="1" width="4.15833333333333" customWidth="1"/>
    <col min="2" max="2" width="14.75" customWidth="1"/>
    <col min="3" max="3" width="20.3166666666667" customWidth="1"/>
    <col min="4" max="4" width="7.5" customWidth="1"/>
    <col min="5" max="5" width="6.875" customWidth="1"/>
    <col min="6" max="6" width="7.125" customWidth="1"/>
    <col min="7" max="7" width="8.25" customWidth="1"/>
    <col min="8" max="8" width="7.94166666666667" customWidth="1"/>
    <col min="9" max="9" width="6.25" customWidth="1"/>
    <col min="10" max="10" width="12.1916666666667" customWidth="1"/>
    <col min="11" max="11" width="10.625" customWidth="1"/>
    <col min="12" max="12" width="7.25" customWidth="1"/>
    <col min="14" max="14" width="3.75" customWidth="1"/>
    <col min="15" max="15" width="5.375" customWidth="1"/>
    <col min="16" max="16" width="6.525" customWidth="1"/>
    <col min="17" max="17" width="6.53333333333333" customWidth="1"/>
    <col min="18" max="18" width="7.375" customWidth="1"/>
    <col min="19" max="19" width="11.225" customWidth="1"/>
    <col min="20" max="20" width="13.0666666666667" customWidth="1"/>
    <col min="22" max="22" width="49" customWidth="1"/>
  </cols>
  <sheetData>
    <row r="1" ht="23" customHeight="1" spans="1:39">
      <c r="A1" s="3"/>
      <c r="B1" s="4" t="s">
        <v>80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J1" s="104"/>
      <c r="AK1" s="104"/>
      <c r="AL1" s="104"/>
      <c r="AM1" s="104"/>
    </row>
    <row r="2" ht="8" customHeight="1" spans="1:39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J2" s="104"/>
      <c r="AK2" s="104"/>
      <c r="AL2" s="104"/>
      <c r="AM2" s="104"/>
    </row>
    <row r="3" spans="1:39">
      <c r="A3" s="5" t="s">
        <v>1</v>
      </c>
      <c r="B3" s="5"/>
      <c r="C3" s="6" t="s">
        <v>70</v>
      </c>
      <c r="D3" s="7"/>
      <c r="E3" s="7"/>
      <c r="F3" s="7"/>
      <c r="G3" s="7"/>
      <c r="H3" s="7"/>
      <c r="I3" s="7" t="s">
        <v>2</v>
      </c>
      <c r="J3" s="50"/>
      <c r="K3" s="50"/>
      <c r="L3" s="3"/>
      <c r="M3" s="3"/>
      <c r="N3" s="50"/>
      <c r="O3" s="50"/>
      <c r="P3" s="50"/>
      <c r="Q3" s="50"/>
      <c r="R3" s="50"/>
      <c r="S3" s="50"/>
      <c r="T3" s="3" t="s">
        <v>2</v>
      </c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</row>
    <row r="4" ht="14" customHeight="1" spans="1:39">
      <c r="A4" s="3"/>
      <c r="B4" s="4"/>
      <c r="C4" s="4"/>
      <c r="D4" s="4"/>
      <c r="E4" s="4"/>
      <c r="F4" s="4"/>
      <c r="G4" s="4"/>
      <c r="H4" s="8" t="s">
        <v>81</v>
      </c>
      <c r="I4" s="8"/>
      <c r="J4" s="8"/>
      <c r="K4" s="4"/>
      <c r="L4" s="4"/>
      <c r="M4" s="4"/>
      <c r="N4" s="4"/>
      <c r="O4" s="4"/>
      <c r="P4" s="4"/>
      <c r="Q4" s="4"/>
      <c r="R4" s="4"/>
      <c r="S4" s="4"/>
      <c r="T4" s="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</row>
    <row r="5" ht="24" customHeight="1" spans="1:39">
      <c r="A5" s="9"/>
      <c r="B5" s="10"/>
      <c r="C5" s="11"/>
      <c r="D5" s="12"/>
      <c r="E5" s="12"/>
      <c r="F5" s="12"/>
      <c r="G5" s="12"/>
      <c r="H5" s="12"/>
      <c r="I5" s="51"/>
      <c r="J5" s="52" t="s">
        <v>4</v>
      </c>
      <c r="K5" s="53"/>
      <c r="L5" s="54" t="s">
        <v>5</v>
      </c>
      <c r="M5" s="55"/>
      <c r="N5" s="55"/>
      <c r="O5" s="55"/>
      <c r="P5" s="54" t="s">
        <v>6</v>
      </c>
      <c r="Q5" s="55"/>
      <c r="R5" s="55"/>
      <c r="S5" s="89"/>
      <c r="T5" s="90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/>
    </row>
    <row r="6" spans="1:39">
      <c r="A6" s="13" t="s">
        <v>7</v>
      </c>
      <c r="B6" s="14" t="s">
        <v>8</v>
      </c>
      <c r="C6" s="15" t="s">
        <v>9</v>
      </c>
      <c r="D6" s="16" t="s">
        <v>10</v>
      </c>
      <c r="E6" s="16" t="s">
        <v>11</v>
      </c>
      <c r="F6" s="16" t="s">
        <v>12</v>
      </c>
      <c r="G6" s="16" t="s">
        <v>13</v>
      </c>
      <c r="H6" s="16" t="s">
        <v>14</v>
      </c>
      <c r="I6" s="14" t="s">
        <v>15</v>
      </c>
      <c r="J6" s="15" t="s">
        <v>2</v>
      </c>
      <c r="K6" s="56" t="s">
        <v>16</v>
      </c>
      <c r="L6" s="57"/>
      <c r="M6" s="58"/>
      <c r="N6" s="58"/>
      <c r="O6" s="58"/>
      <c r="P6" s="16"/>
      <c r="Q6" s="15"/>
      <c r="R6" s="15"/>
      <c r="S6" s="16" t="s">
        <v>17</v>
      </c>
      <c r="T6" s="91"/>
      <c r="Y6" s="104"/>
      <c r="Z6" s="104"/>
      <c r="AA6" s="104"/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4"/>
      <c r="AM6" s="104"/>
    </row>
    <row r="7" spans="1:39">
      <c r="A7" s="13"/>
      <c r="B7" s="14"/>
      <c r="C7" s="15"/>
      <c r="D7" s="16"/>
      <c r="E7" s="16"/>
      <c r="F7" s="16"/>
      <c r="G7" s="16"/>
      <c r="H7" s="16"/>
      <c r="I7" s="16"/>
      <c r="J7" s="56"/>
      <c r="K7" s="16"/>
      <c r="L7" s="59"/>
      <c r="M7" s="15"/>
      <c r="N7" s="15"/>
      <c r="O7" s="15"/>
      <c r="P7" s="59" t="s">
        <v>18</v>
      </c>
      <c r="Q7" s="15"/>
      <c r="R7" s="15"/>
      <c r="S7" s="16"/>
      <c r="T7" s="91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</row>
    <row r="8" spans="1:39">
      <c r="A8" s="13"/>
      <c r="B8" s="14"/>
      <c r="C8" s="15"/>
      <c r="D8" s="16"/>
      <c r="E8" s="16"/>
      <c r="F8" s="16"/>
      <c r="G8" s="16"/>
      <c r="H8" s="16"/>
      <c r="I8" s="16"/>
      <c r="J8" s="16"/>
      <c r="K8" s="16"/>
      <c r="L8" s="14"/>
      <c r="M8" s="56" t="s">
        <v>19</v>
      </c>
      <c r="N8" s="60"/>
      <c r="O8" s="61"/>
      <c r="P8" s="14"/>
      <c r="Q8" s="59" t="s">
        <v>20</v>
      </c>
      <c r="R8" s="15"/>
      <c r="S8" s="16"/>
      <c r="T8" s="91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</row>
    <row r="9" spans="1:39">
      <c r="A9" s="13"/>
      <c r="B9" s="14"/>
      <c r="C9" s="15"/>
      <c r="D9" s="16"/>
      <c r="E9" s="16"/>
      <c r="F9" s="16"/>
      <c r="G9" s="16"/>
      <c r="H9" s="16"/>
      <c r="I9" s="16"/>
      <c r="J9" s="16" t="s">
        <v>21</v>
      </c>
      <c r="K9" s="16"/>
      <c r="L9" s="14" t="s">
        <v>22</v>
      </c>
      <c r="M9" s="62"/>
      <c r="N9" s="63"/>
      <c r="O9" s="64"/>
      <c r="P9" s="14"/>
      <c r="Q9" s="14" t="s">
        <v>23</v>
      </c>
      <c r="R9" s="56" t="s">
        <v>24</v>
      </c>
      <c r="S9" s="57"/>
      <c r="T9" s="92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</row>
    <row r="10" ht="40" customHeight="1" spans="1:39">
      <c r="A10" s="13"/>
      <c r="B10" s="14"/>
      <c r="C10" s="15"/>
      <c r="D10" s="16"/>
      <c r="E10" s="16"/>
      <c r="F10" s="16"/>
      <c r="G10" s="16"/>
      <c r="H10" s="16"/>
      <c r="I10" s="16"/>
      <c r="J10" s="16"/>
      <c r="K10" s="16"/>
      <c r="L10" s="14"/>
      <c r="M10" s="62"/>
      <c r="N10" s="65"/>
      <c r="O10" s="64"/>
      <c r="P10" s="14"/>
      <c r="Q10" s="14"/>
      <c r="R10" s="14"/>
      <c r="S10" s="93" t="s">
        <v>25</v>
      </c>
      <c r="T10" s="94" t="s">
        <v>26</v>
      </c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</row>
    <row r="11" spans="1:39">
      <c r="A11" s="17" t="s">
        <v>27</v>
      </c>
      <c r="B11" s="18"/>
      <c r="C11" s="19"/>
      <c r="D11" s="19"/>
      <c r="E11" s="19"/>
      <c r="F11" s="19"/>
      <c r="G11" s="19"/>
      <c r="H11" s="20"/>
      <c r="I11" s="20"/>
      <c r="J11" s="20"/>
      <c r="K11" s="20"/>
      <c r="L11" s="19"/>
      <c r="M11" s="66"/>
      <c r="N11" s="66"/>
      <c r="O11" s="66"/>
      <c r="P11" s="66"/>
      <c r="Q11" s="66"/>
      <c r="R11" s="66"/>
      <c r="S11" s="19"/>
      <c r="T11" s="95"/>
      <c r="Y11" s="104"/>
      <c r="Z11" s="104"/>
      <c r="AA11" s="104"/>
      <c r="AB11" s="104"/>
      <c r="AC11" s="104"/>
      <c r="AD11" s="104"/>
      <c r="AE11" s="104"/>
      <c r="AF11" s="104"/>
      <c r="AG11" s="104"/>
      <c r="AH11" s="104"/>
      <c r="AI11" s="104"/>
      <c r="AJ11" s="104"/>
      <c r="AK11" s="104"/>
      <c r="AL11" s="104"/>
      <c r="AM11" s="104"/>
    </row>
    <row r="12" spans="1:39">
      <c r="A12" s="21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67"/>
      <c r="N12" s="68"/>
      <c r="O12" s="69"/>
      <c r="P12" s="70"/>
      <c r="Q12" s="70"/>
      <c r="R12" s="70"/>
      <c r="S12" s="70"/>
      <c r="T12" s="96"/>
      <c r="Y12" s="104"/>
      <c r="Z12" s="104"/>
      <c r="AA12" s="104"/>
      <c r="AB12" s="104"/>
      <c r="AC12" s="104"/>
      <c r="AD12" s="104"/>
      <c r="AE12" s="104"/>
      <c r="AF12" s="104"/>
      <c r="AG12" s="104"/>
      <c r="AH12" s="104"/>
      <c r="AI12" s="104"/>
      <c r="AJ12" s="104"/>
      <c r="AK12" s="104"/>
      <c r="AL12" s="104"/>
      <c r="AM12" s="104"/>
    </row>
    <row r="13" spans="1:39">
      <c r="A13" s="23" t="s">
        <v>28</v>
      </c>
      <c r="B13" s="24"/>
      <c r="C13" s="24"/>
      <c r="D13" s="24"/>
      <c r="E13" s="24"/>
      <c r="F13" s="25"/>
      <c r="G13" s="22"/>
      <c r="H13" s="22"/>
      <c r="I13" s="22"/>
      <c r="J13" s="22"/>
      <c r="K13" s="22"/>
      <c r="L13" s="71"/>
      <c r="M13" s="72"/>
      <c r="N13" s="72"/>
      <c r="O13" s="73"/>
      <c r="P13" s="74"/>
      <c r="Q13" s="74"/>
      <c r="R13" s="74"/>
      <c r="S13" s="71" t="s">
        <v>29</v>
      </c>
      <c r="T13" s="97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  <c r="AI13" s="104"/>
      <c r="AJ13" s="104"/>
      <c r="AK13" s="104"/>
      <c r="AL13" s="104"/>
      <c r="AM13" s="104"/>
    </row>
    <row r="14" spans="1:39">
      <c r="A14" s="17" t="s">
        <v>30</v>
      </c>
      <c r="B14" s="26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66"/>
      <c r="N14" s="66"/>
      <c r="O14" s="66"/>
      <c r="P14" s="66"/>
      <c r="Q14" s="66"/>
      <c r="R14" s="66"/>
      <c r="S14" s="20"/>
      <c r="T14" s="98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</row>
    <row r="15" s="1" customFormat="1" ht="92" customHeight="1" spans="1:39">
      <c r="A15" s="27"/>
      <c r="B15" s="28" t="s">
        <v>72</v>
      </c>
      <c r="C15" s="29" t="s">
        <v>73</v>
      </c>
      <c r="D15" s="29" t="s">
        <v>34</v>
      </c>
      <c r="E15" s="29">
        <v>2022.11</v>
      </c>
      <c r="F15" s="29">
        <v>2024.12</v>
      </c>
      <c r="G15" s="29">
        <v>7440.35</v>
      </c>
      <c r="H15" s="29">
        <v>6881.36</v>
      </c>
      <c r="I15" s="29">
        <v>3200</v>
      </c>
      <c r="J15" s="29">
        <v>3680.36</v>
      </c>
      <c r="K15" s="29">
        <v>312.16</v>
      </c>
      <c r="L15" s="107" t="s">
        <v>74</v>
      </c>
      <c r="M15" s="76" t="s">
        <v>82</v>
      </c>
      <c r="N15" s="77"/>
      <c r="O15" s="78"/>
      <c r="P15" s="79">
        <v>7852.21</v>
      </c>
      <c r="Q15" s="79">
        <v>7852.21</v>
      </c>
      <c r="R15" s="79">
        <v>0</v>
      </c>
      <c r="S15" s="99" t="s">
        <v>76</v>
      </c>
      <c r="T15" s="100" t="s">
        <v>77</v>
      </c>
      <c r="Y15" s="112"/>
      <c r="Z15" s="112"/>
      <c r="AA15" s="112"/>
      <c r="AB15" s="112"/>
      <c r="AC15" s="112"/>
      <c r="AD15" s="112"/>
      <c r="AE15" s="112"/>
      <c r="AF15" s="112"/>
      <c r="AG15" s="112"/>
      <c r="AH15" s="112"/>
      <c r="AI15" s="112"/>
      <c r="AJ15" s="112"/>
      <c r="AK15" s="112"/>
      <c r="AL15" s="112"/>
      <c r="AM15" s="112"/>
    </row>
    <row r="16" spans="1:39">
      <c r="A16" s="23" t="s">
        <v>28</v>
      </c>
      <c r="B16" s="24"/>
      <c r="C16" s="24"/>
      <c r="D16" s="24"/>
      <c r="E16" s="24"/>
      <c r="F16" s="25"/>
      <c r="G16" s="30"/>
      <c r="H16" s="30"/>
      <c r="I16" s="30"/>
      <c r="J16" s="30"/>
      <c r="K16" s="29"/>
      <c r="L16" s="71"/>
      <c r="M16" s="72"/>
      <c r="N16" s="72"/>
      <c r="O16" s="73"/>
      <c r="P16" s="74"/>
      <c r="Q16" s="74"/>
      <c r="R16" s="74"/>
      <c r="S16" s="71" t="s">
        <v>29</v>
      </c>
      <c r="T16" s="97"/>
      <c r="Y16" s="104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04"/>
      <c r="AM16" s="104"/>
    </row>
    <row r="17" spans="1:39">
      <c r="A17" s="31" t="s">
        <v>31</v>
      </c>
      <c r="B17" s="32"/>
      <c r="C17" s="33"/>
      <c r="D17" s="33"/>
      <c r="E17" s="33"/>
      <c r="F17" s="33"/>
      <c r="G17" s="33"/>
      <c r="H17" s="32"/>
      <c r="I17" s="32"/>
      <c r="J17" s="32"/>
      <c r="K17" s="29"/>
      <c r="L17" s="33"/>
      <c r="M17" s="80"/>
      <c r="N17" s="80"/>
      <c r="O17" s="80"/>
      <c r="P17" s="80"/>
      <c r="Q17" s="80"/>
      <c r="R17" s="80"/>
      <c r="S17" s="33"/>
      <c r="T17" s="101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  <c r="AI17" s="104"/>
      <c r="AJ17" s="104"/>
      <c r="AK17" s="104"/>
      <c r="AL17" s="104"/>
      <c r="AM17" s="104"/>
    </row>
    <row r="18" s="2" customFormat="1" spans="1:40">
      <c r="A18" s="34"/>
      <c r="B18" s="29"/>
      <c r="C18" s="29"/>
      <c r="D18" s="29"/>
      <c r="E18" s="35"/>
      <c r="F18" s="36"/>
      <c r="G18" s="36"/>
      <c r="H18" s="37"/>
      <c r="I18" s="37"/>
      <c r="J18" s="81"/>
      <c r="K18" s="29"/>
      <c r="L18" s="82"/>
      <c r="M18" s="83"/>
      <c r="N18" s="84"/>
      <c r="O18" s="85"/>
      <c r="P18" s="79"/>
      <c r="Q18" s="79"/>
      <c r="R18" s="79"/>
      <c r="S18" s="102"/>
      <c r="T18" s="103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4"/>
      <c r="AL18" s="104"/>
      <c r="AM18" s="104"/>
      <c r="AN18" s="113"/>
    </row>
    <row r="19" spans="1:39">
      <c r="A19" s="23" t="s">
        <v>28</v>
      </c>
      <c r="B19" s="24"/>
      <c r="C19" s="24"/>
      <c r="D19" s="24"/>
      <c r="E19" s="24"/>
      <c r="F19" s="25"/>
      <c r="G19" s="38"/>
      <c r="H19" s="38"/>
      <c r="I19" s="38"/>
      <c r="J19" s="38"/>
      <c r="K19" s="29"/>
      <c r="L19" s="71"/>
      <c r="M19" s="72"/>
      <c r="N19" s="72"/>
      <c r="O19" s="73"/>
      <c r="P19" s="74"/>
      <c r="Q19" s="74"/>
      <c r="R19" s="74"/>
      <c r="S19" s="105" t="s">
        <v>29</v>
      </c>
      <c r="T19" s="106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J19" s="104"/>
      <c r="AK19" s="104"/>
      <c r="AL19" s="104"/>
      <c r="AM19" s="104"/>
    </row>
    <row r="20" spans="1:39">
      <c r="A20" s="31" t="s">
        <v>37</v>
      </c>
      <c r="B20" s="32"/>
      <c r="C20" s="39"/>
      <c r="D20" s="39"/>
      <c r="E20" s="39"/>
      <c r="F20" s="39"/>
      <c r="G20" s="39"/>
      <c r="H20" s="40"/>
      <c r="I20" s="40"/>
      <c r="J20" s="40"/>
      <c r="K20" s="29"/>
      <c r="L20" s="19"/>
      <c r="M20" s="66"/>
      <c r="N20" s="66"/>
      <c r="O20" s="66"/>
      <c r="P20" s="66"/>
      <c r="Q20" s="66"/>
      <c r="R20" s="66"/>
      <c r="S20" s="19"/>
      <c r="T20" s="95"/>
      <c r="Y20" s="104"/>
      <c r="Z20" s="104"/>
      <c r="AA20" s="104"/>
      <c r="AB20" s="104"/>
      <c r="AC20" s="104"/>
      <c r="AD20" s="104"/>
      <c r="AE20" s="104"/>
      <c r="AF20" s="104"/>
      <c r="AG20" s="104"/>
      <c r="AH20" s="104"/>
      <c r="AI20" s="104"/>
      <c r="AJ20" s="104"/>
      <c r="AK20" s="104"/>
      <c r="AL20" s="104"/>
      <c r="AM20" s="104"/>
    </row>
    <row r="21" spans="1:39">
      <c r="A21" s="41"/>
      <c r="B21" s="28"/>
      <c r="C21" s="28"/>
      <c r="D21" s="29"/>
      <c r="E21" s="29"/>
      <c r="F21" s="29"/>
      <c r="G21" s="29"/>
      <c r="H21" s="29"/>
      <c r="I21" s="29"/>
      <c r="J21" s="29"/>
      <c r="K21" s="29"/>
      <c r="L21" s="29"/>
      <c r="M21" s="75"/>
      <c r="N21" s="86"/>
      <c r="O21" s="79"/>
      <c r="P21" s="28"/>
      <c r="Q21" s="28"/>
      <c r="R21" s="28"/>
      <c r="S21" s="107"/>
      <c r="T21" s="108"/>
      <c r="Y21" s="104"/>
      <c r="Z21" s="104"/>
      <c r="AA21" s="104"/>
      <c r="AB21" s="104"/>
      <c r="AC21" s="104"/>
      <c r="AD21" s="104"/>
      <c r="AE21" s="104"/>
      <c r="AF21" s="104"/>
      <c r="AG21" s="104"/>
      <c r="AH21" s="104"/>
      <c r="AI21" s="104"/>
      <c r="AJ21" s="104"/>
      <c r="AK21" s="104"/>
      <c r="AL21" s="104"/>
      <c r="AM21" s="104"/>
    </row>
    <row r="22" spans="1:39">
      <c r="A22" s="23" t="s">
        <v>28</v>
      </c>
      <c r="B22" s="24"/>
      <c r="C22" s="24"/>
      <c r="D22" s="24"/>
      <c r="E22" s="24"/>
      <c r="F22" s="25"/>
      <c r="G22" s="42"/>
      <c r="H22" s="43"/>
      <c r="I22" s="43"/>
      <c r="J22" s="43"/>
      <c r="K22" s="29"/>
      <c r="L22" s="71"/>
      <c r="M22" s="72"/>
      <c r="N22" s="72"/>
      <c r="O22" s="73"/>
      <c r="P22" s="74"/>
      <c r="Q22" s="74"/>
      <c r="R22" s="74"/>
      <c r="S22" s="109" t="s">
        <v>29</v>
      </c>
      <c r="T22" s="110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</row>
    <row r="23" ht="48" customHeight="1" spans="1:39">
      <c r="A23" s="44" t="s">
        <v>38</v>
      </c>
      <c r="B23" s="45"/>
      <c r="C23" s="45"/>
      <c r="D23" s="45"/>
      <c r="E23" s="45"/>
      <c r="F23" s="46"/>
      <c r="G23" s="47">
        <f>SUM(G15:G22)</f>
        <v>7440.35</v>
      </c>
      <c r="H23" s="47">
        <f t="shared" ref="H23:K23" si="0">H15</f>
        <v>6881.36</v>
      </c>
      <c r="I23" s="47">
        <f t="shared" si="0"/>
        <v>3200</v>
      </c>
      <c r="J23" s="47">
        <f t="shared" si="0"/>
        <v>3680.36</v>
      </c>
      <c r="K23" s="47">
        <f t="shared" si="0"/>
        <v>312.16</v>
      </c>
      <c r="L23" s="87" t="s">
        <v>78</v>
      </c>
      <c r="M23" s="88"/>
      <c r="N23" s="88"/>
      <c r="O23" s="88"/>
      <c r="P23" s="88"/>
      <c r="Q23" s="88"/>
      <c r="R23" s="88"/>
      <c r="S23" s="88"/>
      <c r="T23" s="111"/>
      <c r="Y23" s="104"/>
      <c r="Z23" s="104"/>
      <c r="AA23" s="104"/>
      <c r="AB23" s="104"/>
      <c r="AC23" s="104"/>
      <c r="AD23" s="104"/>
      <c r="AE23" s="104"/>
      <c r="AF23" s="104"/>
      <c r="AG23" s="104"/>
      <c r="AH23" s="104"/>
      <c r="AI23" s="104"/>
      <c r="AJ23" s="104"/>
      <c r="AK23" s="104"/>
      <c r="AL23" s="104"/>
      <c r="AM23" s="104"/>
    </row>
    <row r="24" ht="20" customHeight="1" spans="1:39">
      <c r="A24" s="48" t="s">
        <v>83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Y24" s="104"/>
      <c r="Z24" s="104"/>
      <c r="AA24" s="104"/>
      <c r="AB24" s="104"/>
      <c r="AC24" s="104"/>
      <c r="AD24" s="104"/>
      <c r="AE24" s="104"/>
      <c r="AF24" s="104"/>
      <c r="AG24" s="104"/>
      <c r="AH24" s="104"/>
      <c r="AJ24" s="104"/>
      <c r="AK24" s="104"/>
      <c r="AL24" s="104"/>
      <c r="AM24" s="104"/>
    </row>
    <row r="25" spans="22:39">
      <c r="V25">
        <v>6153.8</v>
      </c>
      <c r="Y25" s="104"/>
      <c r="Z25" s="104"/>
      <c r="AA25" s="104"/>
      <c r="AB25" s="104"/>
      <c r="AC25" s="104"/>
      <c r="AD25" s="104"/>
      <c r="AE25" s="104"/>
      <c r="AF25" s="104"/>
      <c r="AG25" s="104"/>
      <c r="AH25" s="104"/>
      <c r="AJ25" s="104"/>
      <c r="AK25" s="104"/>
      <c r="AL25" s="104"/>
      <c r="AM25" s="104"/>
    </row>
    <row r="26" spans="22:39">
      <c r="V26">
        <v>415.4</v>
      </c>
      <c r="Y26" s="104"/>
      <c r="Z26" s="104"/>
      <c r="AA26" s="104"/>
      <c r="AB26" s="104"/>
      <c r="AC26" s="104"/>
      <c r="AD26" s="104"/>
      <c r="AE26" s="104"/>
      <c r="AF26" s="104"/>
      <c r="AG26" s="104"/>
      <c r="AH26" s="104"/>
      <c r="AJ26" s="104"/>
      <c r="AK26" s="104"/>
      <c r="AL26" s="104"/>
      <c r="AM26" s="104"/>
    </row>
    <row r="27" spans="25:34">
      <c r="Y27" s="104"/>
      <c r="Z27" s="104"/>
      <c r="AA27" s="104"/>
      <c r="AB27" s="104"/>
      <c r="AC27" s="104"/>
      <c r="AD27" s="104"/>
      <c r="AE27" s="104"/>
      <c r="AF27" s="104"/>
      <c r="AG27" s="104"/>
      <c r="AH27" s="104"/>
    </row>
    <row r="28" spans="22:34">
      <c r="V28">
        <f>SUM(V25:V27)</f>
        <v>6569.2</v>
      </c>
      <c r="Y28" s="104"/>
      <c r="Z28" s="104"/>
      <c r="AA28" s="104"/>
      <c r="AB28" s="104"/>
      <c r="AC28" s="104"/>
      <c r="AD28" s="104"/>
      <c r="AE28" s="104"/>
      <c r="AF28" s="104"/>
      <c r="AG28" s="104"/>
      <c r="AH28" s="104"/>
    </row>
    <row r="29" spans="25:34">
      <c r="Y29" s="104"/>
      <c r="Z29" s="104"/>
      <c r="AA29" s="104"/>
      <c r="AB29" s="104"/>
      <c r="AC29" s="104"/>
      <c r="AD29" s="104"/>
      <c r="AE29" s="104"/>
      <c r="AF29" s="104"/>
      <c r="AG29" s="104"/>
      <c r="AH29" s="104"/>
    </row>
    <row r="30" spans="25:34">
      <c r="Y30" s="104"/>
      <c r="Z30" s="104"/>
      <c r="AA30" s="104"/>
      <c r="AB30" s="104"/>
      <c r="AC30" s="104"/>
      <c r="AD30" s="104"/>
      <c r="AE30" s="104"/>
      <c r="AF30" s="104"/>
      <c r="AG30" s="104"/>
      <c r="AH30" s="104"/>
    </row>
  </sheetData>
  <mergeCells count="44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S18:T18"/>
    <mergeCell ref="A19:F19"/>
    <mergeCell ref="L19:O19"/>
    <mergeCell ref="S19:T19"/>
    <mergeCell ref="M21:O21"/>
    <mergeCell ref="S21:T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L5:O6"/>
    <mergeCell ref="P5:R6"/>
    <mergeCell ref="S6:T9"/>
    <mergeCell ref="M8:O10"/>
  </mergeCells>
  <pageMargins left="0.75" right="0.75" top="1" bottom="1" header="0.5" footer="0.5"/>
  <pageSetup paperSize="9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workbookViewId="0">
      <selection activeCell="M15" sqref="M15:O15"/>
    </sheetView>
  </sheetViews>
  <sheetFormatPr defaultColWidth="9" defaultRowHeight="14.25"/>
  <cols>
    <col min="1" max="1" width="4.15833333333333" customWidth="1"/>
    <col min="2" max="2" width="14.75" customWidth="1"/>
    <col min="3" max="3" width="20.3166666666667" customWidth="1"/>
    <col min="4" max="4" width="7.5" customWidth="1"/>
    <col min="5" max="5" width="6.875" customWidth="1"/>
    <col min="6" max="6" width="7.125" customWidth="1"/>
    <col min="7" max="7" width="8.25" customWidth="1"/>
    <col min="8" max="8" width="7.94166666666667" customWidth="1"/>
    <col min="9" max="9" width="6.25" customWidth="1"/>
    <col min="10" max="10" width="12.1916666666667" customWidth="1"/>
    <col min="11" max="11" width="10.625" customWidth="1"/>
    <col min="12" max="12" width="7.25" customWidth="1"/>
    <col min="14" max="14" width="3.75" customWidth="1"/>
    <col min="15" max="15" width="5.375" customWidth="1"/>
    <col min="16" max="16" width="6.525" customWidth="1"/>
    <col min="17" max="17" width="6.53333333333333" customWidth="1"/>
    <col min="18" max="18" width="7.375" customWidth="1"/>
    <col min="19" max="19" width="11.225" customWidth="1"/>
    <col min="20" max="20" width="13.0666666666667" customWidth="1"/>
  </cols>
  <sheetData>
    <row r="1" ht="23" customHeight="1" spans="1:20">
      <c r="A1" s="3"/>
      <c r="B1" s="4" t="s">
        <v>84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8" customHeight="1" spans="1:20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5" t="s">
        <v>1</v>
      </c>
      <c r="B3" s="5"/>
      <c r="C3" s="6" t="s">
        <v>70</v>
      </c>
      <c r="D3" s="7"/>
      <c r="E3" s="7"/>
      <c r="F3" s="7"/>
      <c r="G3" s="7"/>
      <c r="H3" s="7"/>
      <c r="I3" s="7" t="s">
        <v>2</v>
      </c>
      <c r="J3" s="50"/>
      <c r="K3" s="50"/>
      <c r="L3" s="3"/>
      <c r="M3" s="3"/>
      <c r="N3" s="50"/>
      <c r="O3" s="50"/>
      <c r="P3" s="50"/>
      <c r="Q3" s="50"/>
      <c r="R3" s="50"/>
      <c r="S3" s="50"/>
      <c r="T3" s="3" t="s">
        <v>2</v>
      </c>
    </row>
    <row r="4" ht="14" customHeight="1" spans="1:20">
      <c r="A4" s="3"/>
      <c r="B4" s="4"/>
      <c r="C4" s="4"/>
      <c r="D4" s="4"/>
      <c r="E4" s="4"/>
      <c r="F4" s="4"/>
      <c r="G4" s="4"/>
      <c r="H4" s="8" t="s">
        <v>85</v>
      </c>
      <c r="I4" s="8"/>
      <c r="J4" s="8"/>
      <c r="K4" s="4"/>
      <c r="L4" s="4"/>
      <c r="M4" s="4"/>
      <c r="N4" s="4"/>
      <c r="O4" s="4"/>
      <c r="P4" s="4"/>
      <c r="Q4" s="4"/>
      <c r="R4" s="4"/>
      <c r="S4" s="4"/>
      <c r="T4" s="4"/>
    </row>
    <row r="5" ht="24" customHeight="1" spans="1:20">
      <c r="A5" s="9"/>
      <c r="B5" s="10"/>
      <c r="C5" s="11"/>
      <c r="D5" s="12"/>
      <c r="E5" s="12"/>
      <c r="F5" s="12"/>
      <c r="G5" s="12"/>
      <c r="H5" s="12"/>
      <c r="I5" s="51"/>
      <c r="J5" s="52" t="s">
        <v>4</v>
      </c>
      <c r="K5" s="53"/>
      <c r="L5" s="54" t="s">
        <v>5</v>
      </c>
      <c r="M5" s="55"/>
      <c r="N5" s="55"/>
      <c r="O5" s="55"/>
      <c r="P5" s="54" t="s">
        <v>6</v>
      </c>
      <c r="Q5" s="55"/>
      <c r="R5" s="55"/>
      <c r="S5" s="89"/>
      <c r="T5" s="90"/>
    </row>
    <row r="6" spans="1:20">
      <c r="A6" s="13" t="s">
        <v>7</v>
      </c>
      <c r="B6" s="14" t="s">
        <v>8</v>
      </c>
      <c r="C6" s="15" t="s">
        <v>9</v>
      </c>
      <c r="D6" s="16" t="s">
        <v>10</v>
      </c>
      <c r="E6" s="16" t="s">
        <v>11</v>
      </c>
      <c r="F6" s="16" t="s">
        <v>12</v>
      </c>
      <c r="G6" s="16" t="s">
        <v>13</v>
      </c>
      <c r="H6" s="16" t="s">
        <v>14</v>
      </c>
      <c r="I6" s="14" t="s">
        <v>15</v>
      </c>
      <c r="J6" s="15" t="s">
        <v>2</v>
      </c>
      <c r="K6" s="56" t="s">
        <v>16</v>
      </c>
      <c r="L6" s="57"/>
      <c r="M6" s="58"/>
      <c r="N6" s="58"/>
      <c r="O6" s="58"/>
      <c r="P6" s="16"/>
      <c r="Q6" s="15"/>
      <c r="R6" s="15"/>
      <c r="S6" s="16" t="s">
        <v>17</v>
      </c>
      <c r="T6" s="91"/>
    </row>
    <row r="7" spans="1:20">
      <c r="A7" s="13"/>
      <c r="B7" s="14"/>
      <c r="C7" s="15"/>
      <c r="D7" s="16"/>
      <c r="E7" s="16"/>
      <c r="F7" s="16"/>
      <c r="G7" s="16"/>
      <c r="H7" s="16"/>
      <c r="I7" s="16"/>
      <c r="J7" s="56"/>
      <c r="K7" s="16"/>
      <c r="L7" s="59"/>
      <c r="M7" s="15"/>
      <c r="N7" s="15"/>
      <c r="O7" s="15"/>
      <c r="P7" s="59" t="s">
        <v>18</v>
      </c>
      <c r="Q7" s="15"/>
      <c r="R7" s="15"/>
      <c r="S7" s="16"/>
      <c r="T7" s="91"/>
    </row>
    <row r="8" spans="1:20">
      <c r="A8" s="13"/>
      <c r="B8" s="14"/>
      <c r="C8" s="15"/>
      <c r="D8" s="16"/>
      <c r="E8" s="16"/>
      <c r="F8" s="16"/>
      <c r="G8" s="16"/>
      <c r="H8" s="16"/>
      <c r="I8" s="16"/>
      <c r="J8" s="16"/>
      <c r="K8" s="16"/>
      <c r="L8" s="14"/>
      <c r="M8" s="56" t="s">
        <v>19</v>
      </c>
      <c r="N8" s="60"/>
      <c r="O8" s="61"/>
      <c r="P8" s="14"/>
      <c r="Q8" s="59" t="s">
        <v>20</v>
      </c>
      <c r="R8" s="15"/>
      <c r="S8" s="16"/>
      <c r="T8" s="91"/>
    </row>
    <row r="9" spans="1:20">
      <c r="A9" s="13"/>
      <c r="B9" s="14"/>
      <c r="C9" s="15"/>
      <c r="D9" s="16"/>
      <c r="E9" s="16"/>
      <c r="F9" s="16"/>
      <c r="G9" s="16"/>
      <c r="H9" s="16"/>
      <c r="I9" s="16"/>
      <c r="J9" s="16" t="s">
        <v>21</v>
      </c>
      <c r="K9" s="16"/>
      <c r="L9" s="14" t="s">
        <v>22</v>
      </c>
      <c r="M9" s="62"/>
      <c r="N9" s="63"/>
      <c r="O9" s="64"/>
      <c r="P9" s="14"/>
      <c r="Q9" s="14" t="s">
        <v>23</v>
      </c>
      <c r="R9" s="56" t="s">
        <v>24</v>
      </c>
      <c r="S9" s="57"/>
      <c r="T9" s="92"/>
    </row>
    <row r="10" ht="40" customHeight="1" spans="1:20">
      <c r="A10" s="13"/>
      <c r="B10" s="14"/>
      <c r="C10" s="15"/>
      <c r="D10" s="16"/>
      <c r="E10" s="16"/>
      <c r="F10" s="16"/>
      <c r="G10" s="16"/>
      <c r="H10" s="16"/>
      <c r="I10" s="16"/>
      <c r="J10" s="16"/>
      <c r="K10" s="16"/>
      <c r="L10" s="14"/>
      <c r="M10" s="62"/>
      <c r="N10" s="65"/>
      <c r="O10" s="64"/>
      <c r="P10" s="14"/>
      <c r="Q10" s="14"/>
      <c r="R10" s="14"/>
      <c r="S10" s="93" t="s">
        <v>25</v>
      </c>
      <c r="T10" s="94" t="s">
        <v>26</v>
      </c>
    </row>
    <row r="11" spans="1:20">
      <c r="A11" s="17" t="s">
        <v>27</v>
      </c>
      <c r="B11" s="18"/>
      <c r="C11" s="19"/>
      <c r="D11" s="19"/>
      <c r="E11" s="19"/>
      <c r="F11" s="19"/>
      <c r="G11" s="19"/>
      <c r="H11" s="20"/>
      <c r="I11" s="20"/>
      <c r="J11" s="20"/>
      <c r="K11" s="20"/>
      <c r="L11" s="19"/>
      <c r="M11" s="66"/>
      <c r="N11" s="66"/>
      <c r="O11" s="66"/>
      <c r="P11" s="66"/>
      <c r="Q11" s="66"/>
      <c r="R11" s="66"/>
      <c r="S11" s="19"/>
      <c r="T11" s="95"/>
    </row>
    <row r="12" spans="1:20">
      <c r="A12" s="21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67"/>
      <c r="N12" s="68"/>
      <c r="O12" s="69"/>
      <c r="P12" s="70"/>
      <c r="Q12" s="70"/>
      <c r="R12" s="70"/>
      <c r="S12" s="70"/>
      <c r="T12" s="96"/>
    </row>
    <row r="13" spans="1:20">
      <c r="A13" s="23" t="s">
        <v>28</v>
      </c>
      <c r="B13" s="24"/>
      <c r="C13" s="24"/>
      <c r="D13" s="24"/>
      <c r="E13" s="24"/>
      <c r="F13" s="25"/>
      <c r="G13" s="22"/>
      <c r="H13" s="22"/>
      <c r="I13" s="22"/>
      <c r="J13" s="22"/>
      <c r="K13" s="22"/>
      <c r="L13" s="71"/>
      <c r="M13" s="72"/>
      <c r="N13" s="72"/>
      <c r="O13" s="73"/>
      <c r="P13" s="74"/>
      <c r="Q13" s="74"/>
      <c r="R13" s="74"/>
      <c r="S13" s="71" t="s">
        <v>29</v>
      </c>
      <c r="T13" s="97"/>
    </row>
    <row r="14" spans="1:20">
      <c r="A14" s="17" t="s">
        <v>30</v>
      </c>
      <c r="B14" s="26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66"/>
      <c r="N14" s="66"/>
      <c r="O14" s="66"/>
      <c r="P14" s="66"/>
      <c r="Q14" s="66"/>
      <c r="R14" s="66"/>
      <c r="S14" s="20"/>
      <c r="T14" s="98"/>
    </row>
    <row r="15" s="1" customFormat="1" ht="92" customHeight="1" spans="1:20">
      <c r="A15" s="27"/>
      <c r="B15" s="28" t="s">
        <v>72</v>
      </c>
      <c r="C15" s="29" t="s">
        <v>73</v>
      </c>
      <c r="D15" s="29" t="s">
        <v>34</v>
      </c>
      <c r="E15" s="29">
        <v>2022.11</v>
      </c>
      <c r="F15" s="29">
        <v>2024.12</v>
      </c>
      <c r="G15" s="29">
        <v>7440.35</v>
      </c>
      <c r="H15" s="29">
        <v>7440.35</v>
      </c>
      <c r="I15" s="29">
        <v>3200</v>
      </c>
      <c r="J15" s="29">
        <v>4239.35</v>
      </c>
      <c r="K15" s="29">
        <v>558.99</v>
      </c>
      <c r="L15" s="107" t="s">
        <v>86</v>
      </c>
      <c r="M15" s="76" t="s">
        <v>87</v>
      </c>
      <c r="N15" s="77"/>
      <c r="O15" s="78"/>
      <c r="P15" s="79">
        <v>7852.21</v>
      </c>
      <c r="Q15" s="79">
        <v>7852.21</v>
      </c>
      <c r="R15" s="79">
        <v>0</v>
      </c>
      <c r="S15" s="99" t="s">
        <v>76</v>
      </c>
      <c r="T15" s="100" t="s">
        <v>77</v>
      </c>
    </row>
    <row r="16" spans="1:20">
      <c r="A16" s="23" t="s">
        <v>28</v>
      </c>
      <c r="B16" s="24"/>
      <c r="C16" s="24"/>
      <c r="D16" s="24"/>
      <c r="E16" s="24"/>
      <c r="F16" s="25"/>
      <c r="G16" s="30"/>
      <c r="H16" s="30"/>
      <c r="I16" s="30"/>
      <c r="J16" s="30"/>
      <c r="K16" s="29"/>
      <c r="L16" s="71"/>
      <c r="M16" s="72"/>
      <c r="N16" s="72"/>
      <c r="O16" s="73"/>
      <c r="P16" s="74"/>
      <c r="Q16" s="74"/>
      <c r="R16" s="74"/>
      <c r="S16" s="71" t="s">
        <v>29</v>
      </c>
      <c r="T16" s="97"/>
    </row>
    <row r="17" spans="1:20">
      <c r="A17" s="31" t="s">
        <v>31</v>
      </c>
      <c r="B17" s="32"/>
      <c r="C17" s="33"/>
      <c r="D17" s="33"/>
      <c r="E17" s="33"/>
      <c r="F17" s="33"/>
      <c r="G17" s="33"/>
      <c r="H17" s="32"/>
      <c r="I17" s="32"/>
      <c r="J17" s="32"/>
      <c r="K17" s="29"/>
      <c r="L17" s="33"/>
      <c r="M17" s="80"/>
      <c r="N17" s="80"/>
      <c r="O17" s="80"/>
      <c r="P17" s="80"/>
      <c r="Q17" s="80"/>
      <c r="R17" s="80"/>
      <c r="S17" s="33"/>
      <c r="T17" s="101"/>
    </row>
    <row r="18" s="2" customFormat="1" spans="1:21">
      <c r="A18" s="34"/>
      <c r="B18" s="29"/>
      <c r="C18" s="29"/>
      <c r="D18" s="29"/>
      <c r="E18" s="35"/>
      <c r="F18" s="36"/>
      <c r="G18" s="36"/>
      <c r="H18" s="37"/>
      <c r="I18" s="37"/>
      <c r="J18" s="81"/>
      <c r="K18" s="29"/>
      <c r="L18" s="82"/>
      <c r="M18" s="83"/>
      <c r="N18" s="84"/>
      <c r="O18" s="85"/>
      <c r="P18" s="79"/>
      <c r="Q18" s="79"/>
      <c r="R18" s="79"/>
      <c r="S18" s="102"/>
      <c r="T18" s="103"/>
      <c r="U18" s="104"/>
    </row>
    <row r="19" spans="1:20">
      <c r="A19" s="23" t="s">
        <v>28</v>
      </c>
      <c r="B19" s="24"/>
      <c r="C19" s="24"/>
      <c r="D19" s="24"/>
      <c r="E19" s="24"/>
      <c r="F19" s="25"/>
      <c r="G19" s="38"/>
      <c r="H19" s="38"/>
      <c r="I19" s="38"/>
      <c r="J19" s="38"/>
      <c r="K19" s="29"/>
      <c r="L19" s="71"/>
      <c r="M19" s="72"/>
      <c r="N19" s="72"/>
      <c r="O19" s="73"/>
      <c r="P19" s="74"/>
      <c r="Q19" s="74"/>
      <c r="R19" s="74"/>
      <c r="S19" s="105" t="s">
        <v>29</v>
      </c>
      <c r="T19" s="106"/>
    </row>
    <row r="20" spans="1:20">
      <c r="A20" s="31" t="s">
        <v>37</v>
      </c>
      <c r="B20" s="32"/>
      <c r="C20" s="39"/>
      <c r="D20" s="39"/>
      <c r="E20" s="39"/>
      <c r="F20" s="39"/>
      <c r="G20" s="39"/>
      <c r="H20" s="40"/>
      <c r="I20" s="40"/>
      <c r="J20" s="40"/>
      <c r="K20" s="29"/>
      <c r="L20" s="19"/>
      <c r="M20" s="66"/>
      <c r="N20" s="66"/>
      <c r="O20" s="66"/>
      <c r="P20" s="66"/>
      <c r="Q20" s="66"/>
      <c r="R20" s="66"/>
      <c r="S20" s="19"/>
      <c r="T20" s="95"/>
    </row>
    <row r="21" spans="1:20">
      <c r="A21" s="41"/>
      <c r="B21" s="28"/>
      <c r="C21" s="28"/>
      <c r="D21" s="29"/>
      <c r="E21" s="29"/>
      <c r="F21" s="29"/>
      <c r="G21" s="29"/>
      <c r="H21" s="29"/>
      <c r="I21" s="29"/>
      <c r="J21" s="29"/>
      <c r="K21" s="29"/>
      <c r="L21" s="29"/>
      <c r="M21" s="75"/>
      <c r="N21" s="86"/>
      <c r="O21" s="79"/>
      <c r="P21" s="28"/>
      <c r="Q21" s="28"/>
      <c r="R21" s="28"/>
      <c r="S21" s="107"/>
      <c r="T21" s="108"/>
    </row>
    <row r="22" spans="1:20">
      <c r="A22" s="23" t="s">
        <v>28</v>
      </c>
      <c r="B22" s="24"/>
      <c r="C22" s="24"/>
      <c r="D22" s="24"/>
      <c r="E22" s="24"/>
      <c r="F22" s="25"/>
      <c r="G22" s="42"/>
      <c r="H22" s="43"/>
      <c r="I22" s="43"/>
      <c r="J22" s="43"/>
      <c r="K22" s="29"/>
      <c r="L22" s="71"/>
      <c r="M22" s="72"/>
      <c r="N22" s="72"/>
      <c r="O22" s="73"/>
      <c r="P22" s="74"/>
      <c r="Q22" s="74"/>
      <c r="R22" s="74"/>
      <c r="S22" s="109" t="s">
        <v>29</v>
      </c>
      <c r="T22" s="110"/>
    </row>
    <row r="23" ht="48" customHeight="1" spans="1:20">
      <c r="A23" s="44" t="s">
        <v>38</v>
      </c>
      <c r="B23" s="45"/>
      <c r="C23" s="45"/>
      <c r="D23" s="45"/>
      <c r="E23" s="45"/>
      <c r="F23" s="46"/>
      <c r="G23" s="47">
        <f>SUM(G15:G22)</f>
        <v>7440.35</v>
      </c>
      <c r="H23" s="47">
        <f t="shared" ref="H23:K23" si="0">H15</f>
        <v>7440.35</v>
      </c>
      <c r="I23" s="47">
        <f t="shared" si="0"/>
        <v>3200</v>
      </c>
      <c r="J23" s="47">
        <f t="shared" si="0"/>
        <v>4239.35</v>
      </c>
      <c r="K23" s="47">
        <f t="shared" si="0"/>
        <v>558.99</v>
      </c>
      <c r="L23" s="87" t="s">
        <v>78</v>
      </c>
      <c r="M23" s="88"/>
      <c r="N23" s="88"/>
      <c r="O23" s="88"/>
      <c r="P23" s="88"/>
      <c r="Q23" s="88"/>
      <c r="R23" s="88"/>
      <c r="S23" s="88"/>
      <c r="T23" s="111"/>
    </row>
    <row r="24" ht="20" customHeight="1" spans="1:19">
      <c r="A24" s="48" t="s">
        <v>88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</row>
  </sheetData>
  <mergeCells count="44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S18:T18"/>
    <mergeCell ref="A19:F19"/>
    <mergeCell ref="L19:O19"/>
    <mergeCell ref="S19:T19"/>
    <mergeCell ref="M21:O21"/>
    <mergeCell ref="S21:T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L5:O6"/>
    <mergeCell ref="P5:R6"/>
    <mergeCell ref="S6:T9"/>
    <mergeCell ref="M8:O10"/>
  </mergeCells>
  <pageMargins left="0.751388888888889" right="0.751388888888889" top="1" bottom="1" header="0.5" footer="0.5"/>
  <pageSetup paperSize="9" scale="69" orientation="landscape" horizontalDpi="600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4"/>
  <sheetViews>
    <sheetView workbookViewId="0">
      <selection activeCell="M15" sqref="M15:O15"/>
    </sheetView>
  </sheetViews>
  <sheetFormatPr defaultColWidth="9" defaultRowHeight="14.25"/>
  <cols>
    <col min="1" max="1" width="4.15833333333333" customWidth="1"/>
    <col min="2" max="2" width="14.75" customWidth="1"/>
    <col min="3" max="3" width="20.3166666666667" customWidth="1"/>
    <col min="4" max="4" width="7.5" customWidth="1"/>
    <col min="5" max="5" width="6.875" customWidth="1"/>
    <col min="6" max="6" width="7.125" customWidth="1"/>
    <col min="7" max="7" width="8.25" customWidth="1"/>
    <col min="8" max="8" width="7.94166666666667" customWidth="1"/>
    <col min="9" max="9" width="6.25" customWidth="1"/>
    <col min="10" max="10" width="12.1916666666667" customWidth="1"/>
    <col min="11" max="11" width="10.625" customWidth="1"/>
    <col min="12" max="12" width="7.25" customWidth="1"/>
    <col min="14" max="14" width="3.75" customWidth="1"/>
    <col min="15" max="15" width="5.375" customWidth="1"/>
    <col min="16" max="16" width="6.525" customWidth="1"/>
    <col min="17" max="17" width="6.53333333333333" customWidth="1"/>
    <col min="18" max="18" width="7.375" customWidth="1"/>
    <col min="19" max="19" width="11.225" customWidth="1"/>
    <col min="20" max="20" width="13.0666666666667" customWidth="1"/>
  </cols>
  <sheetData>
    <row r="1" ht="23" customHeight="1" spans="1:20">
      <c r="A1" s="3"/>
      <c r="B1" s="4" t="s">
        <v>89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8" customHeight="1" spans="1:20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5" t="s">
        <v>1</v>
      </c>
      <c r="B3" s="5"/>
      <c r="C3" s="6" t="s">
        <v>70</v>
      </c>
      <c r="D3" s="7"/>
      <c r="E3" s="7"/>
      <c r="F3" s="7"/>
      <c r="G3" s="7"/>
      <c r="H3" s="7"/>
      <c r="I3" s="7" t="s">
        <v>2</v>
      </c>
      <c r="J3" s="50"/>
      <c r="K3" s="50"/>
      <c r="L3" s="3"/>
      <c r="M3" s="3"/>
      <c r="N3" s="50"/>
      <c r="O3" s="50"/>
      <c r="P3" s="50"/>
      <c r="Q3" s="50"/>
      <c r="R3" s="50"/>
      <c r="S3" s="50"/>
      <c r="T3" s="3" t="s">
        <v>2</v>
      </c>
    </row>
    <row r="4" ht="14" customHeight="1" spans="1:20">
      <c r="A4" s="3"/>
      <c r="B4" s="4"/>
      <c r="C4" s="4"/>
      <c r="D4" s="4"/>
      <c r="E4" s="4"/>
      <c r="F4" s="4"/>
      <c r="G4" s="4"/>
      <c r="H4" s="8" t="s">
        <v>90</v>
      </c>
      <c r="I4" s="8"/>
      <c r="J4" s="8"/>
      <c r="K4" s="4"/>
      <c r="L4" s="4"/>
      <c r="M4" s="4"/>
      <c r="N4" s="4"/>
      <c r="O4" s="4"/>
      <c r="P4" s="4"/>
      <c r="Q4" s="4"/>
      <c r="R4" s="4"/>
      <c r="S4" s="4"/>
      <c r="T4" s="4"/>
    </row>
    <row r="5" ht="24" customHeight="1" spans="1:20">
      <c r="A5" s="9"/>
      <c r="B5" s="10"/>
      <c r="C5" s="11"/>
      <c r="D5" s="12"/>
      <c r="E5" s="12"/>
      <c r="F5" s="12"/>
      <c r="G5" s="12"/>
      <c r="H5" s="12"/>
      <c r="I5" s="51"/>
      <c r="J5" s="52" t="s">
        <v>4</v>
      </c>
      <c r="K5" s="53"/>
      <c r="L5" s="54" t="s">
        <v>5</v>
      </c>
      <c r="M5" s="55"/>
      <c r="N5" s="55"/>
      <c r="O5" s="55"/>
      <c r="P5" s="54" t="s">
        <v>6</v>
      </c>
      <c r="Q5" s="55"/>
      <c r="R5" s="55"/>
      <c r="S5" s="89"/>
      <c r="T5" s="90"/>
    </row>
    <row r="6" spans="1:20">
      <c r="A6" s="13" t="s">
        <v>7</v>
      </c>
      <c r="B6" s="14" t="s">
        <v>8</v>
      </c>
      <c r="C6" s="15" t="s">
        <v>9</v>
      </c>
      <c r="D6" s="16" t="s">
        <v>10</v>
      </c>
      <c r="E6" s="16" t="s">
        <v>11</v>
      </c>
      <c r="F6" s="16" t="s">
        <v>12</v>
      </c>
      <c r="G6" s="16" t="s">
        <v>13</v>
      </c>
      <c r="H6" s="16" t="s">
        <v>14</v>
      </c>
      <c r="I6" s="14" t="s">
        <v>15</v>
      </c>
      <c r="J6" s="15" t="s">
        <v>2</v>
      </c>
      <c r="K6" s="56" t="s">
        <v>16</v>
      </c>
      <c r="L6" s="57"/>
      <c r="M6" s="58"/>
      <c r="N6" s="58"/>
      <c r="O6" s="58"/>
      <c r="P6" s="16"/>
      <c r="Q6" s="15"/>
      <c r="R6" s="15"/>
      <c r="S6" s="16" t="s">
        <v>17</v>
      </c>
      <c r="T6" s="91"/>
    </row>
    <row r="7" spans="1:20">
      <c r="A7" s="13"/>
      <c r="B7" s="14"/>
      <c r="C7" s="15"/>
      <c r="D7" s="16"/>
      <c r="E7" s="16"/>
      <c r="F7" s="16"/>
      <c r="G7" s="16"/>
      <c r="H7" s="16"/>
      <c r="I7" s="16"/>
      <c r="J7" s="56"/>
      <c r="K7" s="16"/>
      <c r="L7" s="59"/>
      <c r="M7" s="15"/>
      <c r="N7" s="15"/>
      <c r="O7" s="15"/>
      <c r="P7" s="59" t="s">
        <v>18</v>
      </c>
      <c r="Q7" s="15"/>
      <c r="R7" s="15"/>
      <c r="S7" s="16"/>
      <c r="T7" s="91"/>
    </row>
    <row r="8" spans="1:20">
      <c r="A8" s="13"/>
      <c r="B8" s="14"/>
      <c r="C8" s="15"/>
      <c r="D8" s="16"/>
      <c r="E8" s="16"/>
      <c r="F8" s="16"/>
      <c r="G8" s="16"/>
      <c r="H8" s="16"/>
      <c r="I8" s="16"/>
      <c r="J8" s="16"/>
      <c r="K8" s="16"/>
      <c r="L8" s="14"/>
      <c r="M8" s="56" t="s">
        <v>19</v>
      </c>
      <c r="N8" s="60"/>
      <c r="O8" s="61"/>
      <c r="P8" s="14"/>
      <c r="Q8" s="59" t="s">
        <v>20</v>
      </c>
      <c r="R8" s="15"/>
      <c r="S8" s="16"/>
      <c r="T8" s="91"/>
    </row>
    <row r="9" spans="1:20">
      <c r="A9" s="13"/>
      <c r="B9" s="14"/>
      <c r="C9" s="15"/>
      <c r="D9" s="16"/>
      <c r="E9" s="16"/>
      <c r="F9" s="16"/>
      <c r="G9" s="16"/>
      <c r="H9" s="16"/>
      <c r="I9" s="16"/>
      <c r="J9" s="16" t="s">
        <v>21</v>
      </c>
      <c r="K9" s="16"/>
      <c r="L9" s="14" t="s">
        <v>22</v>
      </c>
      <c r="M9" s="62"/>
      <c r="N9" s="63"/>
      <c r="O9" s="64"/>
      <c r="P9" s="14"/>
      <c r="Q9" s="14" t="s">
        <v>23</v>
      </c>
      <c r="R9" s="56" t="s">
        <v>24</v>
      </c>
      <c r="S9" s="57"/>
      <c r="T9" s="92"/>
    </row>
    <row r="10" ht="40" customHeight="1" spans="1:20">
      <c r="A10" s="13"/>
      <c r="B10" s="14"/>
      <c r="C10" s="15"/>
      <c r="D10" s="16"/>
      <c r="E10" s="16"/>
      <c r="F10" s="16"/>
      <c r="G10" s="16"/>
      <c r="H10" s="16"/>
      <c r="I10" s="16"/>
      <c r="J10" s="16"/>
      <c r="K10" s="16"/>
      <c r="L10" s="14"/>
      <c r="M10" s="62"/>
      <c r="N10" s="65"/>
      <c r="O10" s="64"/>
      <c r="P10" s="14"/>
      <c r="Q10" s="14"/>
      <c r="R10" s="14"/>
      <c r="S10" s="93" t="s">
        <v>25</v>
      </c>
      <c r="T10" s="94" t="s">
        <v>26</v>
      </c>
    </row>
    <row r="11" spans="1:20">
      <c r="A11" s="17" t="s">
        <v>27</v>
      </c>
      <c r="B11" s="18"/>
      <c r="C11" s="19"/>
      <c r="D11" s="19"/>
      <c r="E11" s="19"/>
      <c r="F11" s="19"/>
      <c r="G11" s="19"/>
      <c r="H11" s="20"/>
      <c r="I11" s="20"/>
      <c r="J11" s="20"/>
      <c r="K11" s="20"/>
      <c r="L11" s="19"/>
      <c r="M11" s="66"/>
      <c r="N11" s="66"/>
      <c r="O11" s="66"/>
      <c r="P11" s="66"/>
      <c r="Q11" s="66"/>
      <c r="R11" s="66"/>
      <c r="S11" s="19"/>
      <c r="T11" s="95"/>
    </row>
    <row r="12" spans="1:20">
      <c r="A12" s="21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67"/>
      <c r="N12" s="68"/>
      <c r="O12" s="69"/>
      <c r="P12" s="70"/>
      <c r="Q12" s="70"/>
      <c r="R12" s="70"/>
      <c r="S12" s="70"/>
      <c r="T12" s="96"/>
    </row>
    <row r="13" spans="1:20">
      <c r="A13" s="23" t="s">
        <v>28</v>
      </c>
      <c r="B13" s="24"/>
      <c r="C13" s="24"/>
      <c r="D13" s="24"/>
      <c r="E13" s="24"/>
      <c r="F13" s="25"/>
      <c r="G13" s="22"/>
      <c r="H13" s="22"/>
      <c r="I13" s="22"/>
      <c r="J13" s="22"/>
      <c r="K13" s="22"/>
      <c r="L13" s="71"/>
      <c r="M13" s="72"/>
      <c r="N13" s="72"/>
      <c r="O13" s="73"/>
      <c r="P13" s="74"/>
      <c r="Q13" s="74"/>
      <c r="R13" s="74"/>
      <c r="S13" s="71" t="s">
        <v>29</v>
      </c>
      <c r="T13" s="97"/>
    </row>
    <row r="14" spans="1:20">
      <c r="A14" s="17" t="s">
        <v>30</v>
      </c>
      <c r="B14" s="26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66"/>
      <c r="N14" s="66"/>
      <c r="O14" s="66"/>
      <c r="P14" s="66"/>
      <c r="Q14" s="66"/>
      <c r="R14" s="66"/>
      <c r="S14" s="20"/>
      <c r="T14" s="98"/>
    </row>
    <row r="15" s="1" customFormat="1" ht="92" customHeight="1" spans="1:20">
      <c r="A15" s="27"/>
      <c r="B15" s="28" t="s">
        <v>72</v>
      </c>
      <c r="C15" s="29" t="s">
        <v>73</v>
      </c>
      <c r="D15" s="29" t="s">
        <v>91</v>
      </c>
      <c r="E15" s="29">
        <v>2022.11</v>
      </c>
      <c r="F15" s="29">
        <v>2024.12</v>
      </c>
      <c r="G15" s="29">
        <v>7440.35</v>
      </c>
      <c r="H15" s="29">
        <v>7440.35</v>
      </c>
      <c r="I15" s="29">
        <v>1350</v>
      </c>
      <c r="J15" s="29">
        <v>0</v>
      </c>
      <c r="K15" s="29">
        <v>0</v>
      </c>
      <c r="L15" s="107" t="s">
        <v>86</v>
      </c>
      <c r="M15" s="76" t="s">
        <v>92</v>
      </c>
      <c r="N15" s="77"/>
      <c r="O15" s="78"/>
      <c r="P15" s="79">
        <v>7852.21</v>
      </c>
      <c r="Q15" s="79">
        <v>7852.21</v>
      </c>
      <c r="R15" s="79">
        <v>0</v>
      </c>
      <c r="S15" s="99" t="s">
        <v>76</v>
      </c>
      <c r="T15" s="100" t="s">
        <v>77</v>
      </c>
    </row>
    <row r="16" spans="1:20">
      <c r="A16" s="23" t="s">
        <v>28</v>
      </c>
      <c r="B16" s="24"/>
      <c r="C16" s="24"/>
      <c r="D16" s="24"/>
      <c r="E16" s="24"/>
      <c r="F16" s="25"/>
      <c r="G16" s="30"/>
      <c r="H16" s="30"/>
      <c r="I16" s="30"/>
      <c r="J16" s="30"/>
      <c r="K16" s="29"/>
      <c r="L16" s="71"/>
      <c r="M16" s="72"/>
      <c r="N16" s="72"/>
      <c r="O16" s="73"/>
      <c r="P16" s="74"/>
      <c r="Q16" s="74"/>
      <c r="R16" s="74"/>
      <c r="S16" s="71" t="s">
        <v>29</v>
      </c>
      <c r="T16" s="97"/>
    </row>
    <row r="17" spans="1:20">
      <c r="A17" s="31" t="s">
        <v>31</v>
      </c>
      <c r="B17" s="32"/>
      <c r="C17" s="33"/>
      <c r="D17" s="33"/>
      <c r="E17" s="33"/>
      <c r="F17" s="33"/>
      <c r="G17" s="33"/>
      <c r="H17" s="32"/>
      <c r="I17" s="32"/>
      <c r="J17" s="32"/>
      <c r="K17" s="29"/>
      <c r="L17" s="33"/>
      <c r="M17" s="80"/>
      <c r="N17" s="80"/>
      <c r="O17" s="80"/>
      <c r="P17" s="80"/>
      <c r="Q17" s="80"/>
      <c r="R17" s="80"/>
      <c r="S17" s="33"/>
      <c r="T17" s="101"/>
    </row>
    <row r="18" s="2" customFormat="1" spans="1:21">
      <c r="A18" s="34"/>
      <c r="B18" s="29"/>
      <c r="C18" s="29"/>
      <c r="D18" s="29"/>
      <c r="E18" s="35"/>
      <c r="F18" s="36"/>
      <c r="G18" s="36"/>
      <c r="H18" s="37"/>
      <c r="I18" s="37"/>
      <c r="J18" s="81"/>
      <c r="K18" s="29"/>
      <c r="L18" s="82"/>
      <c r="M18" s="83"/>
      <c r="N18" s="84"/>
      <c r="O18" s="85"/>
      <c r="P18" s="79"/>
      <c r="Q18" s="79"/>
      <c r="R18" s="79"/>
      <c r="S18" s="102"/>
      <c r="T18" s="103"/>
      <c r="U18" s="104"/>
    </row>
    <row r="19" spans="1:20">
      <c r="A19" s="23" t="s">
        <v>28</v>
      </c>
      <c r="B19" s="24"/>
      <c r="C19" s="24"/>
      <c r="D19" s="24"/>
      <c r="E19" s="24"/>
      <c r="F19" s="25"/>
      <c r="G19" s="38"/>
      <c r="H19" s="38"/>
      <c r="I19" s="38"/>
      <c r="J19" s="38"/>
      <c r="K19" s="29"/>
      <c r="L19" s="71"/>
      <c r="M19" s="72"/>
      <c r="N19" s="72"/>
      <c r="O19" s="73"/>
      <c r="P19" s="74"/>
      <c r="Q19" s="74"/>
      <c r="R19" s="74"/>
      <c r="S19" s="105" t="s">
        <v>29</v>
      </c>
      <c r="T19" s="106"/>
    </row>
    <row r="20" spans="1:20">
      <c r="A20" s="31" t="s">
        <v>37</v>
      </c>
      <c r="B20" s="32"/>
      <c r="C20" s="39"/>
      <c r="D20" s="39"/>
      <c r="E20" s="39"/>
      <c r="F20" s="39"/>
      <c r="G20" s="39"/>
      <c r="H20" s="40"/>
      <c r="I20" s="40"/>
      <c r="J20" s="40"/>
      <c r="K20" s="29"/>
      <c r="L20" s="19"/>
      <c r="M20" s="66"/>
      <c r="N20" s="66"/>
      <c r="O20" s="66"/>
      <c r="P20" s="66"/>
      <c r="Q20" s="66"/>
      <c r="R20" s="66"/>
      <c r="S20" s="19"/>
      <c r="T20" s="95"/>
    </row>
    <row r="21" spans="1:20">
      <c r="A21" s="41"/>
      <c r="B21" s="28"/>
      <c r="C21" s="28"/>
      <c r="D21" s="29"/>
      <c r="E21" s="29"/>
      <c r="F21" s="29"/>
      <c r="G21" s="29"/>
      <c r="H21" s="29"/>
      <c r="I21" s="29"/>
      <c r="J21" s="29"/>
      <c r="K21" s="29"/>
      <c r="L21" s="29"/>
      <c r="M21" s="75"/>
      <c r="N21" s="86"/>
      <c r="O21" s="79"/>
      <c r="P21" s="28"/>
      <c r="Q21" s="28"/>
      <c r="R21" s="28"/>
      <c r="S21" s="107"/>
      <c r="T21" s="108"/>
    </row>
    <row r="22" spans="1:20">
      <c r="A22" s="23" t="s">
        <v>28</v>
      </c>
      <c r="B22" s="24"/>
      <c r="C22" s="24"/>
      <c r="D22" s="24"/>
      <c r="E22" s="24"/>
      <c r="F22" s="25"/>
      <c r="G22" s="42"/>
      <c r="H22" s="43"/>
      <c r="I22" s="43"/>
      <c r="J22" s="43"/>
      <c r="K22" s="29"/>
      <c r="L22" s="71"/>
      <c r="M22" s="72"/>
      <c r="N22" s="72"/>
      <c r="O22" s="73"/>
      <c r="P22" s="74"/>
      <c r="Q22" s="74"/>
      <c r="R22" s="74"/>
      <c r="S22" s="109" t="s">
        <v>29</v>
      </c>
      <c r="T22" s="110"/>
    </row>
    <row r="23" ht="48" customHeight="1" spans="1:20">
      <c r="A23" s="44" t="s">
        <v>38</v>
      </c>
      <c r="B23" s="45"/>
      <c r="C23" s="45"/>
      <c r="D23" s="45"/>
      <c r="E23" s="45"/>
      <c r="F23" s="46"/>
      <c r="G23" s="47">
        <f>SUM(G15:G22)</f>
        <v>7440.35</v>
      </c>
      <c r="H23" s="47">
        <f t="shared" ref="H23:K23" si="0">H15</f>
        <v>7440.35</v>
      </c>
      <c r="I23" s="47">
        <f t="shared" si="0"/>
        <v>1350</v>
      </c>
      <c r="J23" s="47">
        <f t="shared" si="0"/>
        <v>0</v>
      </c>
      <c r="K23" s="47">
        <f t="shared" si="0"/>
        <v>0</v>
      </c>
      <c r="L23" s="87" t="s">
        <v>78</v>
      </c>
      <c r="M23" s="88"/>
      <c r="N23" s="88"/>
      <c r="O23" s="88"/>
      <c r="P23" s="88"/>
      <c r="Q23" s="88"/>
      <c r="R23" s="88"/>
      <c r="S23" s="88"/>
      <c r="T23" s="111"/>
    </row>
    <row r="24" customFormat="1" ht="20" customHeight="1" spans="1:19">
      <c r="A24" s="48" t="s">
        <v>93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</row>
  </sheetData>
  <mergeCells count="44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S18:T18"/>
    <mergeCell ref="A19:F19"/>
    <mergeCell ref="L19:O19"/>
    <mergeCell ref="S19:T19"/>
    <mergeCell ref="M21:O21"/>
    <mergeCell ref="S21:T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L5:O6"/>
    <mergeCell ref="P5:R6"/>
    <mergeCell ref="S6:T9"/>
    <mergeCell ref="M8:O10"/>
  </mergeCells>
  <pageMargins left="0.75" right="0.75" top="1" bottom="1" header="0.5" footer="0.5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workbookViewId="0">
      <selection activeCell="A1" sqref="$A1:$XFD1048576"/>
    </sheetView>
  </sheetViews>
  <sheetFormatPr defaultColWidth="9" defaultRowHeight="14.25"/>
  <cols>
    <col min="1" max="1" width="4.15833333333333" customWidth="1"/>
    <col min="2" max="2" width="14.75" customWidth="1"/>
    <col min="3" max="3" width="20.3166666666667" customWidth="1"/>
    <col min="4" max="4" width="7.5" customWidth="1"/>
    <col min="5" max="5" width="6.875" customWidth="1"/>
    <col min="6" max="6" width="7.125" customWidth="1"/>
    <col min="7" max="7" width="8.25" customWidth="1"/>
    <col min="8" max="8" width="7.94166666666667" customWidth="1"/>
    <col min="9" max="9" width="6.25" customWidth="1"/>
    <col min="10" max="10" width="12.1916666666667" customWidth="1"/>
    <col min="11" max="11" width="10.625" customWidth="1"/>
    <col min="12" max="12" width="7.25" customWidth="1"/>
    <col min="14" max="14" width="3.75" customWidth="1"/>
    <col min="15" max="15" width="5.375" customWidth="1"/>
    <col min="16" max="16" width="6.525" customWidth="1"/>
    <col min="17" max="17" width="6.53333333333333" customWidth="1"/>
    <col min="18" max="18" width="7.375" customWidth="1"/>
    <col min="19" max="19" width="11.225" customWidth="1"/>
    <col min="20" max="20" width="13.0666666666667" customWidth="1"/>
  </cols>
  <sheetData>
    <row r="1" ht="23" customHeight="1" spans="1:20">
      <c r="A1" s="3"/>
      <c r="B1" s="4" t="s">
        <v>89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8" customHeight="1" spans="1:20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5" t="s">
        <v>1</v>
      </c>
      <c r="B3" s="5"/>
      <c r="C3" s="6" t="s">
        <v>70</v>
      </c>
      <c r="D3" s="7"/>
      <c r="E3" s="7"/>
      <c r="F3" s="7"/>
      <c r="G3" s="7"/>
      <c r="H3" s="7"/>
      <c r="I3" s="7" t="s">
        <v>2</v>
      </c>
      <c r="J3" s="50"/>
      <c r="K3" s="50"/>
      <c r="L3" s="3"/>
      <c r="M3" s="3"/>
      <c r="N3" s="50"/>
      <c r="O3" s="50"/>
      <c r="P3" s="50"/>
      <c r="Q3" s="50"/>
      <c r="R3" s="50"/>
      <c r="S3" s="50"/>
      <c r="T3" s="3" t="s">
        <v>2</v>
      </c>
    </row>
    <row r="4" ht="14" customHeight="1" spans="1:20">
      <c r="A4" s="3"/>
      <c r="B4" s="4"/>
      <c r="C4" s="4"/>
      <c r="D4" s="4"/>
      <c r="E4" s="4"/>
      <c r="F4" s="4"/>
      <c r="G4" s="4"/>
      <c r="H4" s="8" t="s">
        <v>94</v>
      </c>
      <c r="I4" s="8"/>
      <c r="J4" s="8"/>
      <c r="K4" s="4"/>
      <c r="L4" s="4"/>
      <c r="M4" s="4"/>
      <c r="N4" s="4"/>
      <c r="O4" s="4"/>
      <c r="P4" s="4"/>
      <c r="Q4" s="4"/>
      <c r="R4" s="4"/>
      <c r="S4" s="4"/>
      <c r="T4" s="4"/>
    </row>
    <row r="5" ht="24" customHeight="1" spans="1:20">
      <c r="A5" s="9"/>
      <c r="B5" s="10"/>
      <c r="C5" s="11"/>
      <c r="D5" s="12"/>
      <c r="E5" s="12"/>
      <c r="F5" s="12"/>
      <c r="G5" s="12"/>
      <c r="H5" s="12"/>
      <c r="I5" s="51"/>
      <c r="J5" s="52" t="s">
        <v>4</v>
      </c>
      <c r="K5" s="53"/>
      <c r="L5" s="54" t="s">
        <v>5</v>
      </c>
      <c r="M5" s="55"/>
      <c r="N5" s="55"/>
      <c r="O5" s="55"/>
      <c r="P5" s="54" t="s">
        <v>6</v>
      </c>
      <c r="Q5" s="55"/>
      <c r="R5" s="55"/>
      <c r="S5" s="89"/>
      <c r="T5" s="90"/>
    </row>
    <row r="6" spans="1:20">
      <c r="A6" s="13" t="s">
        <v>7</v>
      </c>
      <c r="B6" s="14" t="s">
        <v>8</v>
      </c>
      <c r="C6" s="15" t="s">
        <v>9</v>
      </c>
      <c r="D6" s="16" t="s">
        <v>10</v>
      </c>
      <c r="E6" s="16" t="s">
        <v>11</v>
      </c>
      <c r="F6" s="16" t="s">
        <v>12</v>
      </c>
      <c r="G6" s="16" t="s">
        <v>13</v>
      </c>
      <c r="H6" s="16" t="s">
        <v>14</v>
      </c>
      <c r="I6" s="14" t="s">
        <v>15</v>
      </c>
      <c r="J6" s="15" t="s">
        <v>2</v>
      </c>
      <c r="K6" s="56" t="s">
        <v>16</v>
      </c>
      <c r="L6" s="57"/>
      <c r="M6" s="58"/>
      <c r="N6" s="58"/>
      <c r="O6" s="58"/>
      <c r="P6" s="16"/>
      <c r="Q6" s="15"/>
      <c r="R6" s="15"/>
      <c r="S6" s="16" t="s">
        <v>17</v>
      </c>
      <c r="T6" s="91"/>
    </row>
    <row r="7" spans="1:20">
      <c r="A7" s="13"/>
      <c r="B7" s="14"/>
      <c r="C7" s="15"/>
      <c r="D7" s="16"/>
      <c r="E7" s="16"/>
      <c r="F7" s="16"/>
      <c r="G7" s="16"/>
      <c r="H7" s="16"/>
      <c r="I7" s="16"/>
      <c r="J7" s="56"/>
      <c r="K7" s="16"/>
      <c r="L7" s="59"/>
      <c r="M7" s="15"/>
      <c r="N7" s="15"/>
      <c r="O7" s="15"/>
      <c r="P7" s="59" t="s">
        <v>18</v>
      </c>
      <c r="Q7" s="15"/>
      <c r="R7" s="15"/>
      <c r="S7" s="16"/>
      <c r="T7" s="91"/>
    </row>
    <row r="8" spans="1:20">
      <c r="A8" s="13"/>
      <c r="B8" s="14"/>
      <c r="C8" s="15"/>
      <c r="D8" s="16"/>
      <c r="E8" s="16"/>
      <c r="F8" s="16"/>
      <c r="G8" s="16"/>
      <c r="H8" s="16"/>
      <c r="I8" s="16"/>
      <c r="J8" s="16"/>
      <c r="K8" s="16"/>
      <c r="L8" s="14"/>
      <c r="M8" s="56" t="s">
        <v>19</v>
      </c>
      <c r="N8" s="60"/>
      <c r="O8" s="61"/>
      <c r="P8" s="14"/>
      <c r="Q8" s="59" t="s">
        <v>20</v>
      </c>
      <c r="R8" s="15"/>
      <c r="S8" s="16"/>
      <c r="T8" s="91"/>
    </row>
    <row r="9" spans="1:20">
      <c r="A9" s="13"/>
      <c r="B9" s="14"/>
      <c r="C9" s="15"/>
      <c r="D9" s="16"/>
      <c r="E9" s="16"/>
      <c r="F9" s="16"/>
      <c r="G9" s="16"/>
      <c r="H9" s="16"/>
      <c r="I9" s="16"/>
      <c r="J9" s="16" t="s">
        <v>21</v>
      </c>
      <c r="K9" s="16"/>
      <c r="L9" s="14" t="s">
        <v>22</v>
      </c>
      <c r="M9" s="62"/>
      <c r="N9" s="63"/>
      <c r="O9" s="64"/>
      <c r="P9" s="14"/>
      <c r="Q9" s="14" t="s">
        <v>23</v>
      </c>
      <c r="R9" s="56" t="s">
        <v>24</v>
      </c>
      <c r="S9" s="57"/>
      <c r="T9" s="92"/>
    </row>
    <row r="10" ht="40" customHeight="1" spans="1:20">
      <c r="A10" s="13"/>
      <c r="B10" s="14"/>
      <c r="C10" s="15"/>
      <c r="D10" s="16"/>
      <c r="E10" s="16"/>
      <c r="F10" s="16"/>
      <c r="G10" s="16"/>
      <c r="H10" s="16"/>
      <c r="I10" s="16"/>
      <c r="J10" s="16"/>
      <c r="K10" s="16"/>
      <c r="L10" s="14"/>
      <c r="M10" s="62"/>
      <c r="N10" s="65"/>
      <c r="O10" s="64"/>
      <c r="P10" s="14"/>
      <c r="Q10" s="14"/>
      <c r="R10" s="14"/>
      <c r="S10" s="93" t="s">
        <v>25</v>
      </c>
      <c r="T10" s="94" t="s">
        <v>26</v>
      </c>
    </row>
    <row r="11" spans="1:20">
      <c r="A11" s="17" t="s">
        <v>27</v>
      </c>
      <c r="B11" s="18"/>
      <c r="C11" s="19"/>
      <c r="D11" s="19"/>
      <c r="E11" s="19"/>
      <c r="F11" s="19"/>
      <c r="G11" s="19"/>
      <c r="H11" s="20"/>
      <c r="I11" s="20"/>
      <c r="J11" s="20"/>
      <c r="K11" s="20"/>
      <c r="L11" s="19"/>
      <c r="M11" s="66"/>
      <c r="N11" s="66"/>
      <c r="O11" s="66"/>
      <c r="P11" s="66"/>
      <c r="Q11" s="66"/>
      <c r="R11" s="66"/>
      <c r="S11" s="19"/>
      <c r="T11" s="95"/>
    </row>
    <row r="12" spans="1:20">
      <c r="A12" s="21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67"/>
      <c r="N12" s="68"/>
      <c r="O12" s="69"/>
      <c r="P12" s="70"/>
      <c r="Q12" s="70"/>
      <c r="R12" s="70"/>
      <c r="S12" s="70"/>
      <c r="T12" s="96"/>
    </row>
    <row r="13" spans="1:20">
      <c r="A13" s="23" t="s">
        <v>28</v>
      </c>
      <c r="B13" s="24"/>
      <c r="C13" s="24"/>
      <c r="D13" s="24"/>
      <c r="E13" s="24"/>
      <c r="F13" s="25"/>
      <c r="G13" s="22"/>
      <c r="H13" s="22"/>
      <c r="I13" s="22"/>
      <c r="J13" s="22"/>
      <c r="K13" s="22"/>
      <c r="L13" s="71"/>
      <c r="M13" s="72"/>
      <c r="N13" s="72"/>
      <c r="O13" s="73"/>
      <c r="P13" s="74"/>
      <c r="Q13" s="74"/>
      <c r="R13" s="74"/>
      <c r="S13" s="71" t="s">
        <v>29</v>
      </c>
      <c r="T13" s="97"/>
    </row>
    <row r="14" spans="1:20">
      <c r="A14" s="17" t="s">
        <v>30</v>
      </c>
      <c r="B14" s="26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66"/>
      <c r="N14" s="66"/>
      <c r="O14" s="66"/>
      <c r="P14" s="66"/>
      <c r="Q14" s="66"/>
      <c r="R14" s="66"/>
      <c r="S14" s="20"/>
      <c r="T14" s="98"/>
    </row>
    <row r="15" s="1" customFormat="1" ht="92" customHeight="1" spans="1:20">
      <c r="A15" s="27"/>
      <c r="B15" s="28" t="s">
        <v>72</v>
      </c>
      <c r="C15" s="29" t="s">
        <v>73</v>
      </c>
      <c r="D15" s="29" t="s">
        <v>91</v>
      </c>
      <c r="E15" s="29">
        <v>2022.11</v>
      </c>
      <c r="F15" s="29">
        <v>2024.12</v>
      </c>
      <c r="G15" s="29">
        <v>7440.35</v>
      </c>
      <c r="H15" s="29">
        <v>7440.35</v>
      </c>
      <c r="I15" s="29">
        <v>100</v>
      </c>
      <c r="J15" s="29">
        <v>0</v>
      </c>
      <c r="K15" s="29">
        <v>0</v>
      </c>
      <c r="L15" s="75" t="s">
        <v>95</v>
      </c>
      <c r="M15" s="76" t="s">
        <v>96</v>
      </c>
      <c r="N15" s="77"/>
      <c r="O15" s="78"/>
      <c r="P15" s="79">
        <v>7852.21</v>
      </c>
      <c r="Q15" s="79">
        <v>0</v>
      </c>
      <c r="R15" s="79">
        <v>0</v>
      </c>
      <c r="S15" s="99" t="s">
        <v>76</v>
      </c>
      <c r="T15" s="100" t="s">
        <v>77</v>
      </c>
    </row>
    <row r="16" spans="1:20">
      <c r="A16" s="23" t="s">
        <v>28</v>
      </c>
      <c r="B16" s="24"/>
      <c r="C16" s="24"/>
      <c r="D16" s="24"/>
      <c r="E16" s="24"/>
      <c r="F16" s="25"/>
      <c r="G16" s="30"/>
      <c r="H16" s="30"/>
      <c r="I16" s="30"/>
      <c r="J16" s="30"/>
      <c r="K16" s="29"/>
      <c r="L16" s="71"/>
      <c r="M16" s="72"/>
      <c r="N16" s="72"/>
      <c r="O16" s="73"/>
      <c r="P16" s="74"/>
      <c r="Q16" s="74"/>
      <c r="R16" s="74"/>
      <c r="S16" s="71" t="s">
        <v>29</v>
      </c>
      <c r="T16" s="97"/>
    </row>
    <row r="17" spans="1:20">
      <c r="A17" s="31" t="s">
        <v>31</v>
      </c>
      <c r="B17" s="32"/>
      <c r="C17" s="33"/>
      <c r="D17" s="33"/>
      <c r="E17" s="33"/>
      <c r="F17" s="33"/>
      <c r="G17" s="33"/>
      <c r="H17" s="32"/>
      <c r="I17" s="32"/>
      <c r="J17" s="32"/>
      <c r="K17" s="29"/>
      <c r="L17" s="33"/>
      <c r="M17" s="80"/>
      <c r="N17" s="80"/>
      <c r="O17" s="80"/>
      <c r="P17" s="80"/>
      <c r="Q17" s="80"/>
      <c r="R17" s="80"/>
      <c r="S17" s="33"/>
      <c r="T17" s="101"/>
    </row>
    <row r="18" s="2" customFormat="1" spans="1:21">
      <c r="A18" s="34"/>
      <c r="B18" s="29"/>
      <c r="C18" s="29"/>
      <c r="D18" s="29"/>
      <c r="E18" s="35"/>
      <c r="F18" s="36"/>
      <c r="G18" s="36"/>
      <c r="H18" s="37"/>
      <c r="I18" s="37"/>
      <c r="J18" s="81"/>
      <c r="K18" s="29"/>
      <c r="L18" s="82"/>
      <c r="M18" s="83"/>
      <c r="N18" s="84"/>
      <c r="O18" s="85"/>
      <c r="P18" s="79"/>
      <c r="Q18" s="79"/>
      <c r="R18" s="79"/>
      <c r="S18" s="102"/>
      <c r="T18" s="103"/>
      <c r="U18" s="104"/>
    </row>
    <row r="19" spans="1:20">
      <c r="A19" s="23" t="s">
        <v>28</v>
      </c>
      <c r="B19" s="24"/>
      <c r="C19" s="24"/>
      <c r="D19" s="24"/>
      <c r="E19" s="24"/>
      <c r="F19" s="25"/>
      <c r="G19" s="38"/>
      <c r="H19" s="38"/>
      <c r="I19" s="38"/>
      <c r="J19" s="38"/>
      <c r="K19" s="29"/>
      <c r="L19" s="71"/>
      <c r="M19" s="72"/>
      <c r="N19" s="72"/>
      <c r="O19" s="73"/>
      <c r="P19" s="74"/>
      <c r="Q19" s="74"/>
      <c r="R19" s="74"/>
      <c r="S19" s="105" t="s">
        <v>29</v>
      </c>
      <c r="T19" s="106"/>
    </row>
    <row r="20" spans="1:20">
      <c r="A20" s="31" t="s">
        <v>37</v>
      </c>
      <c r="B20" s="32"/>
      <c r="C20" s="39"/>
      <c r="D20" s="39"/>
      <c r="E20" s="39"/>
      <c r="F20" s="39"/>
      <c r="G20" s="39"/>
      <c r="H20" s="40"/>
      <c r="I20" s="40"/>
      <c r="J20" s="40"/>
      <c r="K20" s="29"/>
      <c r="L20" s="19"/>
      <c r="M20" s="66"/>
      <c r="N20" s="66"/>
      <c r="O20" s="66"/>
      <c r="P20" s="66"/>
      <c r="Q20" s="66"/>
      <c r="R20" s="66"/>
      <c r="S20" s="19"/>
      <c r="T20" s="95"/>
    </row>
    <row r="21" spans="1:20">
      <c r="A21" s="41"/>
      <c r="B21" s="28"/>
      <c r="C21" s="28"/>
      <c r="D21" s="29"/>
      <c r="E21" s="29"/>
      <c r="F21" s="29"/>
      <c r="G21" s="29"/>
      <c r="H21" s="29"/>
      <c r="I21" s="29"/>
      <c r="J21" s="29"/>
      <c r="K21" s="29"/>
      <c r="L21" s="29"/>
      <c r="M21" s="75"/>
      <c r="N21" s="86"/>
      <c r="O21" s="79"/>
      <c r="P21" s="28"/>
      <c r="Q21" s="28"/>
      <c r="R21" s="28"/>
      <c r="S21" s="107"/>
      <c r="T21" s="108"/>
    </row>
    <row r="22" spans="1:20">
      <c r="A22" s="23" t="s">
        <v>28</v>
      </c>
      <c r="B22" s="24"/>
      <c r="C22" s="24"/>
      <c r="D22" s="24"/>
      <c r="E22" s="24"/>
      <c r="F22" s="25"/>
      <c r="G22" s="42"/>
      <c r="H22" s="43"/>
      <c r="I22" s="43"/>
      <c r="J22" s="43"/>
      <c r="K22" s="29"/>
      <c r="L22" s="71"/>
      <c r="M22" s="72"/>
      <c r="N22" s="72"/>
      <c r="O22" s="73"/>
      <c r="P22" s="74"/>
      <c r="Q22" s="74"/>
      <c r="R22" s="74"/>
      <c r="S22" s="109" t="s">
        <v>29</v>
      </c>
      <c r="T22" s="110"/>
    </row>
    <row r="23" ht="48" customHeight="1" spans="1:20">
      <c r="A23" s="44" t="s">
        <v>38</v>
      </c>
      <c r="B23" s="45"/>
      <c r="C23" s="45"/>
      <c r="D23" s="45"/>
      <c r="E23" s="45"/>
      <c r="F23" s="46"/>
      <c r="G23" s="47">
        <f>SUM(G15:G22)</f>
        <v>7440.35</v>
      </c>
      <c r="H23" s="47">
        <f t="shared" ref="H23:K23" si="0">H15</f>
        <v>7440.35</v>
      </c>
      <c r="I23" s="47">
        <f t="shared" si="0"/>
        <v>100</v>
      </c>
      <c r="J23" s="47">
        <f t="shared" si="0"/>
        <v>0</v>
      </c>
      <c r="K23" s="47">
        <f t="shared" si="0"/>
        <v>0</v>
      </c>
      <c r="L23" s="87" t="s">
        <v>78</v>
      </c>
      <c r="M23" s="88"/>
      <c r="N23" s="88"/>
      <c r="O23" s="88"/>
      <c r="P23" s="88"/>
      <c r="Q23" s="88"/>
      <c r="R23" s="88"/>
      <c r="S23" s="88"/>
      <c r="T23" s="111"/>
    </row>
    <row r="24" customFormat="1" ht="20" customHeight="1" spans="1:19">
      <c r="A24" s="48" t="s">
        <v>97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</row>
  </sheetData>
  <mergeCells count="44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S18:T18"/>
    <mergeCell ref="A19:F19"/>
    <mergeCell ref="L19:O19"/>
    <mergeCell ref="S19:T19"/>
    <mergeCell ref="M21:O21"/>
    <mergeCell ref="S21:T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L5:O6"/>
    <mergeCell ref="P5:R6"/>
    <mergeCell ref="S6:T9"/>
    <mergeCell ref="M8:O10"/>
  </mergeCells>
  <pageMargins left="0.75" right="0.75" top="1" bottom="1" header="0.5" footer="0.5"/>
  <pageSetup paperSize="9" scale="6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K18" sqref="K18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7.125" customWidth="1"/>
    <col min="9" max="9" width="6.25" customWidth="1"/>
    <col min="11" max="11" width="11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3"/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25.5" spans="1:20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5" t="s">
        <v>1</v>
      </c>
      <c r="B3" s="5"/>
      <c r="C3" s="6"/>
      <c r="D3" s="7"/>
      <c r="E3" s="7"/>
      <c r="F3" s="7"/>
      <c r="G3" s="7"/>
      <c r="H3" s="7"/>
      <c r="I3" s="7" t="s">
        <v>2</v>
      </c>
      <c r="J3" s="50"/>
      <c r="K3" s="50"/>
      <c r="L3" s="3"/>
      <c r="M3" s="3"/>
      <c r="N3" s="50"/>
      <c r="O3" s="50"/>
      <c r="P3" s="50" t="s">
        <v>3</v>
      </c>
      <c r="Q3" s="50"/>
      <c r="R3" s="50"/>
      <c r="S3" s="50"/>
      <c r="T3" s="3" t="s">
        <v>2</v>
      </c>
    </row>
    <row r="4" ht="25.5" spans="1:20">
      <c r="A4" s="3"/>
      <c r="B4" s="4"/>
      <c r="C4" s="4"/>
      <c r="D4" s="4"/>
      <c r="E4" s="4"/>
      <c r="F4" s="4"/>
      <c r="G4" s="4"/>
      <c r="H4" s="8">
        <v>43184</v>
      </c>
      <c r="I4" s="8"/>
      <c r="J4" s="8"/>
      <c r="K4" s="4"/>
      <c r="L4" s="4"/>
      <c r="M4" s="4"/>
      <c r="N4" s="4"/>
      <c r="O4" s="4"/>
      <c r="P4" s="4"/>
      <c r="Q4" s="4"/>
      <c r="R4" s="4"/>
      <c r="S4" s="4"/>
      <c r="T4" s="4"/>
    </row>
    <row r="5" ht="25.5" customHeight="1" spans="1:20">
      <c r="A5" s="114"/>
      <c r="B5" s="115"/>
      <c r="C5" s="116"/>
      <c r="D5" s="117"/>
      <c r="E5" s="117"/>
      <c r="F5" s="117"/>
      <c r="G5" s="117"/>
      <c r="H5" s="117"/>
      <c r="I5" s="131"/>
      <c r="J5" s="132" t="s">
        <v>4</v>
      </c>
      <c r="K5" s="133"/>
      <c r="L5" s="56" t="s">
        <v>5</v>
      </c>
      <c r="M5" s="134"/>
      <c r="N5" s="134"/>
      <c r="O5" s="134"/>
      <c r="P5" s="56" t="s">
        <v>6</v>
      </c>
      <c r="Q5" s="134"/>
      <c r="R5" s="134"/>
      <c r="S5" s="147"/>
      <c r="T5" s="148"/>
    </row>
    <row r="6" spans="1:20">
      <c r="A6" s="16" t="s">
        <v>7</v>
      </c>
      <c r="B6" s="14" t="s">
        <v>8</v>
      </c>
      <c r="C6" s="15" t="s">
        <v>9</v>
      </c>
      <c r="D6" s="16" t="s">
        <v>10</v>
      </c>
      <c r="E6" s="16" t="s">
        <v>11</v>
      </c>
      <c r="F6" s="16" t="s">
        <v>12</v>
      </c>
      <c r="G6" s="16" t="s">
        <v>13</v>
      </c>
      <c r="H6" s="16" t="s">
        <v>14</v>
      </c>
      <c r="I6" s="14" t="s">
        <v>15</v>
      </c>
      <c r="J6" s="15" t="s">
        <v>2</v>
      </c>
      <c r="K6" s="56" t="s">
        <v>16</v>
      </c>
      <c r="L6" s="57"/>
      <c r="M6" s="58"/>
      <c r="N6" s="58"/>
      <c r="O6" s="58"/>
      <c r="P6" s="16"/>
      <c r="Q6" s="15"/>
      <c r="R6" s="15"/>
      <c r="S6" s="16" t="s">
        <v>17</v>
      </c>
      <c r="T6" s="149"/>
    </row>
    <row r="7" spans="1:20">
      <c r="A7" s="16"/>
      <c r="B7" s="14"/>
      <c r="C7" s="15"/>
      <c r="D7" s="16"/>
      <c r="E7" s="16"/>
      <c r="F7" s="16"/>
      <c r="G7" s="16"/>
      <c r="H7" s="16"/>
      <c r="I7" s="16"/>
      <c r="J7" s="56"/>
      <c r="K7" s="16"/>
      <c r="L7" s="59"/>
      <c r="M7" s="15"/>
      <c r="N7" s="15"/>
      <c r="O7" s="15"/>
      <c r="P7" s="59" t="s">
        <v>18</v>
      </c>
      <c r="Q7" s="15"/>
      <c r="R7" s="15"/>
      <c r="S7" s="16"/>
      <c r="T7" s="149"/>
    </row>
    <row r="8" spans="1:20">
      <c r="A8" s="16"/>
      <c r="B8" s="14"/>
      <c r="C8" s="15"/>
      <c r="D8" s="16"/>
      <c r="E8" s="16"/>
      <c r="F8" s="16"/>
      <c r="G8" s="16"/>
      <c r="H8" s="16"/>
      <c r="I8" s="16"/>
      <c r="J8" s="16"/>
      <c r="K8" s="16"/>
      <c r="L8" s="14"/>
      <c r="M8" s="56" t="s">
        <v>19</v>
      </c>
      <c r="N8" s="60"/>
      <c r="O8" s="61"/>
      <c r="P8" s="14"/>
      <c r="Q8" s="59" t="s">
        <v>20</v>
      </c>
      <c r="R8" s="15"/>
      <c r="S8" s="16"/>
      <c r="T8" s="149"/>
    </row>
    <row r="9" spans="1:20">
      <c r="A9" s="16"/>
      <c r="B9" s="14"/>
      <c r="C9" s="15"/>
      <c r="D9" s="16"/>
      <c r="E9" s="16"/>
      <c r="F9" s="16"/>
      <c r="G9" s="16"/>
      <c r="H9" s="16"/>
      <c r="I9" s="16"/>
      <c r="J9" s="16" t="s">
        <v>21</v>
      </c>
      <c r="K9" s="16"/>
      <c r="L9" s="14" t="s">
        <v>22</v>
      </c>
      <c r="M9" s="62"/>
      <c r="N9" s="63"/>
      <c r="O9" s="64"/>
      <c r="P9" s="14"/>
      <c r="Q9" s="14" t="s">
        <v>23</v>
      </c>
      <c r="R9" s="56" t="s">
        <v>24</v>
      </c>
      <c r="S9" s="57"/>
      <c r="T9" s="150"/>
    </row>
    <row r="10" ht="30.75" customHeight="1" spans="1:20">
      <c r="A10" s="16"/>
      <c r="B10" s="14"/>
      <c r="C10" s="15"/>
      <c r="D10" s="16"/>
      <c r="E10" s="16"/>
      <c r="F10" s="16"/>
      <c r="G10" s="16"/>
      <c r="H10" s="16"/>
      <c r="I10" s="16"/>
      <c r="J10" s="16"/>
      <c r="K10" s="16"/>
      <c r="L10" s="14"/>
      <c r="M10" s="62"/>
      <c r="N10" s="65"/>
      <c r="O10" s="64"/>
      <c r="P10" s="14"/>
      <c r="Q10" s="14"/>
      <c r="R10" s="14"/>
      <c r="S10" s="93" t="s">
        <v>25</v>
      </c>
      <c r="T10" s="93" t="s">
        <v>26</v>
      </c>
    </row>
    <row r="11" ht="18.75" customHeight="1" spans="1:20">
      <c r="A11" s="17" t="s">
        <v>27</v>
      </c>
      <c r="B11" s="18"/>
      <c r="C11" s="19"/>
      <c r="D11" s="19"/>
      <c r="E11" s="19"/>
      <c r="F11" s="19"/>
      <c r="G11" s="19"/>
      <c r="H11" s="20"/>
      <c r="I11" s="20"/>
      <c r="J11" s="20"/>
      <c r="K11" s="20"/>
      <c r="L11" s="19"/>
      <c r="M11" s="66"/>
      <c r="N11" s="66"/>
      <c r="O11" s="66"/>
      <c r="P11" s="66"/>
      <c r="Q11" s="66"/>
      <c r="R11" s="66"/>
      <c r="S11" s="19"/>
      <c r="T11" s="95"/>
    </row>
    <row r="12" ht="18.75" customHeight="1" spans="1:20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67"/>
      <c r="N12" s="68"/>
      <c r="O12" s="69"/>
      <c r="P12" s="70"/>
      <c r="Q12" s="70"/>
      <c r="R12" s="70"/>
      <c r="S12" s="70"/>
      <c r="T12" s="70"/>
    </row>
    <row r="13" ht="18" customHeight="1" spans="1:20">
      <c r="A13" s="23" t="s">
        <v>28</v>
      </c>
      <c r="B13" s="24"/>
      <c r="C13" s="24"/>
      <c r="D13" s="24"/>
      <c r="E13" s="24"/>
      <c r="F13" s="25"/>
      <c r="G13" s="22"/>
      <c r="H13" s="22"/>
      <c r="I13" s="22"/>
      <c r="J13" s="22"/>
      <c r="K13" s="22"/>
      <c r="L13" s="71"/>
      <c r="M13" s="72"/>
      <c r="N13" s="72"/>
      <c r="O13" s="73"/>
      <c r="P13" s="74"/>
      <c r="Q13" s="74"/>
      <c r="R13" s="74"/>
      <c r="S13" s="71" t="s">
        <v>29</v>
      </c>
      <c r="T13" s="97"/>
    </row>
    <row r="14" ht="18.75" customHeight="1" spans="1:20">
      <c r="A14" s="17" t="s">
        <v>30</v>
      </c>
      <c r="B14" s="26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66"/>
      <c r="N14" s="66"/>
      <c r="O14" s="66"/>
      <c r="P14" s="66"/>
      <c r="Q14" s="66"/>
      <c r="R14" s="66"/>
      <c r="S14" s="20"/>
      <c r="T14" s="98"/>
    </row>
    <row r="15" ht="18.75" customHeight="1" spans="1:20">
      <c r="A15" s="30"/>
      <c r="B15" s="118"/>
      <c r="C15" s="30"/>
      <c r="D15" s="30"/>
      <c r="E15" s="30"/>
      <c r="F15" s="30"/>
      <c r="G15" s="30"/>
      <c r="H15" s="30"/>
      <c r="I15" s="30"/>
      <c r="J15" s="30"/>
      <c r="K15" s="135"/>
      <c r="L15" s="135"/>
      <c r="M15" s="75"/>
      <c r="N15" s="86"/>
      <c r="O15" s="79"/>
      <c r="P15" s="79"/>
      <c r="Q15" s="79"/>
      <c r="R15" s="79"/>
      <c r="S15" s="151"/>
      <c r="T15" s="38"/>
    </row>
    <row r="16" ht="18.75" customHeight="1" spans="1:20">
      <c r="A16" s="23" t="s">
        <v>28</v>
      </c>
      <c r="B16" s="24"/>
      <c r="C16" s="24"/>
      <c r="D16" s="24"/>
      <c r="E16" s="24"/>
      <c r="F16" s="25"/>
      <c r="G16" s="30"/>
      <c r="H16" s="30"/>
      <c r="I16" s="30"/>
      <c r="J16" s="30"/>
      <c r="K16" s="135"/>
      <c r="L16" s="71"/>
      <c r="M16" s="72"/>
      <c r="N16" s="72"/>
      <c r="O16" s="73"/>
      <c r="P16" s="74"/>
      <c r="Q16" s="74"/>
      <c r="R16" s="74"/>
      <c r="S16" s="71" t="s">
        <v>29</v>
      </c>
      <c r="T16" s="97"/>
    </row>
    <row r="17" ht="16.5" customHeight="1" spans="1:20">
      <c r="A17" s="17" t="s">
        <v>31</v>
      </c>
      <c r="B17" s="26"/>
      <c r="C17" s="20"/>
      <c r="D17" s="20"/>
      <c r="E17" s="20"/>
      <c r="F17" s="20"/>
      <c r="G17" s="20"/>
      <c r="H17" s="26"/>
      <c r="I17" s="26"/>
      <c r="J17" s="26"/>
      <c r="K17" s="26"/>
      <c r="L17" s="20"/>
      <c r="M17" s="66"/>
      <c r="N17" s="66"/>
      <c r="O17" s="66"/>
      <c r="P17" s="66"/>
      <c r="Q17" s="66"/>
      <c r="R17" s="66"/>
      <c r="S17" s="20"/>
      <c r="T17" s="98"/>
    </row>
    <row r="18" ht="69" customHeight="1" spans="1:20">
      <c r="A18" s="29">
        <v>1</v>
      </c>
      <c r="B18" s="29" t="s">
        <v>32</v>
      </c>
      <c r="C18" s="29" t="s">
        <v>33</v>
      </c>
      <c r="D18" s="29" t="s">
        <v>34</v>
      </c>
      <c r="E18" s="120">
        <v>2017.11</v>
      </c>
      <c r="F18" s="120">
        <v>2019.6</v>
      </c>
      <c r="G18" s="120">
        <v>22000</v>
      </c>
      <c r="H18" s="120">
        <f>J18</f>
        <v>1619</v>
      </c>
      <c r="I18" s="120">
        <v>12000</v>
      </c>
      <c r="J18" s="120">
        <f>479+1140</f>
        <v>1619</v>
      </c>
      <c r="K18" s="155"/>
      <c r="L18" s="137"/>
      <c r="M18" s="138" t="s">
        <v>42</v>
      </c>
      <c r="N18" s="139"/>
      <c r="O18" s="140"/>
      <c r="P18" s="141"/>
      <c r="Q18" s="141"/>
      <c r="R18" s="141"/>
      <c r="S18" s="152" t="s">
        <v>36</v>
      </c>
      <c r="T18" s="153"/>
    </row>
    <row r="19" ht="21" customHeight="1" spans="1:20">
      <c r="A19" s="23" t="s">
        <v>28</v>
      </c>
      <c r="B19" s="24"/>
      <c r="C19" s="24"/>
      <c r="D19" s="24"/>
      <c r="E19" s="24"/>
      <c r="F19" s="25"/>
      <c r="G19" s="122">
        <f>G18</f>
        <v>22000</v>
      </c>
      <c r="H19" s="122">
        <f>H18</f>
        <v>1619</v>
      </c>
      <c r="I19" s="122">
        <f>I18</f>
        <v>12000</v>
      </c>
      <c r="J19" s="122">
        <f>J18</f>
        <v>1619</v>
      </c>
      <c r="K19" s="122">
        <f>K18</f>
        <v>0</v>
      </c>
      <c r="L19" s="71"/>
      <c r="M19" s="72"/>
      <c r="N19" s="72"/>
      <c r="O19" s="73"/>
      <c r="P19" s="74"/>
      <c r="Q19" s="74"/>
      <c r="R19" s="74"/>
      <c r="S19" s="105" t="s">
        <v>29</v>
      </c>
      <c r="T19" s="106"/>
    </row>
    <row r="20" ht="21" customHeight="1" spans="1:20">
      <c r="A20" s="17" t="s">
        <v>37</v>
      </c>
      <c r="B20" s="18"/>
      <c r="C20" s="19"/>
      <c r="D20" s="19"/>
      <c r="E20" s="19"/>
      <c r="F20" s="19"/>
      <c r="G20" s="19"/>
      <c r="H20" s="26"/>
      <c r="I20" s="26"/>
      <c r="J20" s="26"/>
      <c r="K20" s="26"/>
      <c r="L20" s="19"/>
      <c r="M20" s="66"/>
      <c r="N20" s="66"/>
      <c r="O20" s="66"/>
      <c r="P20" s="66"/>
      <c r="Q20" s="66"/>
      <c r="R20" s="66"/>
      <c r="S20" s="19"/>
      <c r="T20" s="95"/>
    </row>
    <row r="21" ht="18.75" customHeight="1" spans="1:20">
      <c r="A21" s="124"/>
      <c r="B21" s="124"/>
      <c r="C21" s="124"/>
      <c r="D21" s="125"/>
      <c r="E21" s="126"/>
      <c r="F21" s="124"/>
      <c r="G21" s="124"/>
      <c r="H21" s="125"/>
      <c r="I21" s="125"/>
      <c r="J21" s="125"/>
      <c r="K21" s="142"/>
      <c r="L21" s="142"/>
      <c r="M21" s="143"/>
      <c r="N21" s="144"/>
      <c r="O21" s="145"/>
      <c r="P21" s="146"/>
      <c r="Q21" s="146"/>
      <c r="R21" s="146"/>
      <c r="S21" s="124"/>
      <c r="T21" s="124"/>
    </row>
    <row r="22" ht="21" customHeight="1" spans="1:20">
      <c r="A22" s="23" t="s">
        <v>28</v>
      </c>
      <c r="B22" s="24"/>
      <c r="C22" s="24"/>
      <c r="D22" s="24"/>
      <c r="E22" s="24"/>
      <c r="F22" s="25"/>
      <c r="G22" s="124"/>
      <c r="H22" s="125"/>
      <c r="I22" s="125"/>
      <c r="J22" s="125"/>
      <c r="K22" s="142"/>
      <c r="L22" s="71"/>
      <c r="M22" s="72"/>
      <c r="N22" s="72"/>
      <c r="O22" s="73"/>
      <c r="P22" s="74"/>
      <c r="Q22" s="74"/>
      <c r="R22" s="74"/>
      <c r="S22" s="109" t="s">
        <v>29</v>
      </c>
      <c r="T22" s="110"/>
    </row>
    <row r="23" ht="50.25" customHeight="1" spans="1:20">
      <c r="A23" s="127" t="s">
        <v>38</v>
      </c>
      <c r="B23" s="128"/>
      <c r="C23" s="128"/>
      <c r="D23" s="128"/>
      <c r="E23" s="128"/>
      <c r="F23" s="129"/>
      <c r="G23" s="120">
        <f>G13+G16+G19+G22</f>
        <v>22000</v>
      </c>
      <c r="H23" s="120">
        <f>H13+H16+H19+H22</f>
        <v>1619</v>
      </c>
      <c r="I23" s="120">
        <f>I13+I16+I19+I22</f>
        <v>12000</v>
      </c>
      <c r="J23" s="120">
        <f>J13+J16+J19+J22</f>
        <v>1619</v>
      </c>
      <c r="K23" s="120">
        <f>K13+K16+K19+K22</f>
        <v>0</v>
      </c>
      <c r="L23" s="87" t="s">
        <v>39</v>
      </c>
      <c r="M23" s="88"/>
      <c r="N23" s="88"/>
      <c r="O23" s="88"/>
      <c r="P23" s="88"/>
      <c r="Q23" s="88"/>
      <c r="R23" s="88"/>
      <c r="S23" s="88"/>
      <c r="T23" s="111"/>
    </row>
    <row r="24" spans="1:19">
      <c r="A24" s="49" t="s">
        <v>41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M8:O10"/>
    <mergeCell ref="L5:O6"/>
    <mergeCell ref="P5:R6"/>
    <mergeCell ref="S6:T9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workbookViewId="0">
      <selection activeCell="X13" sqref="X13"/>
    </sheetView>
  </sheetViews>
  <sheetFormatPr defaultColWidth="9" defaultRowHeight="14.25"/>
  <cols>
    <col min="1" max="1" width="4.15833333333333" customWidth="1"/>
    <col min="2" max="2" width="14.75" customWidth="1"/>
    <col min="3" max="3" width="20.3166666666667" customWidth="1"/>
    <col min="4" max="4" width="7.5" customWidth="1"/>
    <col min="5" max="5" width="6.875" customWidth="1"/>
    <col min="6" max="6" width="7.125" customWidth="1"/>
    <col min="7" max="7" width="8.25" customWidth="1"/>
    <col min="8" max="8" width="7.94166666666667" customWidth="1"/>
    <col min="9" max="9" width="6.25" customWidth="1"/>
    <col min="10" max="10" width="12.1916666666667" customWidth="1"/>
    <col min="11" max="11" width="10.625" customWidth="1"/>
    <col min="12" max="12" width="7.25" customWidth="1"/>
    <col min="14" max="14" width="3.75" customWidth="1"/>
    <col min="15" max="15" width="5.375" customWidth="1"/>
    <col min="16" max="16" width="6.525" customWidth="1"/>
    <col min="17" max="17" width="6.53333333333333" customWidth="1"/>
    <col min="18" max="18" width="7.375" customWidth="1"/>
    <col min="19" max="19" width="11.225" customWidth="1"/>
    <col min="20" max="20" width="13.0666666666667" customWidth="1"/>
  </cols>
  <sheetData>
    <row r="1" ht="23" customHeight="1" spans="1:20">
      <c r="A1" s="3"/>
      <c r="B1" s="4" t="s">
        <v>89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8" customHeight="1" spans="1:20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5" t="s">
        <v>1</v>
      </c>
      <c r="B3" s="5"/>
      <c r="C3" s="6" t="s">
        <v>70</v>
      </c>
      <c r="D3" s="7"/>
      <c r="E3" s="7"/>
      <c r="F3" s="7"/>
      <c r="G3" s="7"/>
      <c r="H3" s="7"/>
      <c r="I3" s="7" t="s">
        <v>2</v>
      </c>
      <c r="J3" s="50"/>
      <c r="K3" s="50"/>
      <c r="L3" s="3"/>
      <c r="M3" s="3"/>
      <c r="N3" s="50"/>
      <c r="O3" s="50"/>
      <c r="P3" s="50"/>
      <c r="Q3" s="50"/>
      <c r="R3" s="50"/>
      <c r="S3" s="50"/>
      <c r="T3" s="3" t="s">
        <v>2</v>
      </c>
    </row>
    <row r="4" ht="14" customHeight="1" spans="1:20">
      <c r="A4" s="3"/>
      <c r="B4" s="4"/>
      <c r="C4" s="4"/>
      <c r="D4" s="4"/>
      <c r="E4" s="4"/>
      <c r="F4" s="4"/>
      <c r="G4" s="4"/>
      <c r="H4" s="8" t="s">
        <v>98</v>
      </c>
      <c r="I4" s="8"/>
      <c r="J4" s="8"/>
      <c r="K4" s="4"/>
      <c r="L4" s="4"/>
      <c r="M4" s="4"/>
      <c r="N4" s="4"/>
      <c r="O4" s="4"/>
      <c r="P4" s="4"/>
      <c r="Q4" s="4"/>
      <c r="R4" s="4"/>
      <c r="S4" s="4"/>
      <c r="T4" s="4"/>
    </row>
    <row r="5" ht="24" customHeight="1" spans="1:20">
      <c r="A5" s="9"/>
      <c r="B5" s="10"/>
      <c r="C5" s="11"/>
      <c r="D5" s="12"/>
      <c r="E5" s="12"/>
      <c r="F5" s="12"/>
      <c r="G5" s="12"/>
      <c r="H5" s="12"/>
      <c r="I5" s="51"/>
      <c r="J5" s="52" t="s">
        <v>4</v>
      </c>
      <c r="K5" s="53"/>
      <c r="L5" s="54" t="s">
        <v>5</v>
      </c>
      <c r="M5" s="55"/>
      <c r="N5" s="55"/>
      <c r="O5" s="55"/>
      <c r="P5" s="54" t="s">
        <v>6</v>
      </c>
      <c r="Q5" s="55"/>
      <c r="R5" s="55"/>
      <c r="S5" s="89"/>
      <c r="T5" s="90"/>
    </row>
    <row r="6" spans="1:20">
      <c r="A6" s="13" t="s">
        <v>7</v>
      </c>
      <c r="B6" s="14" t="s">
        <v>8</v>
      </c>
      <c r="C6" s="15" t="s">
        <v>9</v>
      </c>
      <c r="D6" s="16" t="s">
        <v>10</v>
      </c>
      <c r="E6" s="16" t="s">
        <v>11</v>
      </c>
      <c r="F6" s="16" t="s">
        <v>12</v>
      </c>
      <c r="G6" s="16" t="s">
        <v>13</v>
      </c>
      <c r="H6" s="16" t="s">
        <v>14</v>
      </c>
      <c r="I6" s="14" t="s">
        <v>15</v>
      </c>
      <c r="J6" s="15" t="s">
        <v>2</v>
      </c>
      <c r="K6" s="56" t="s">
        <v>16</v>
      </c>
      <c r="L6" s="57"/>
      <c r="M6" s="58"/>
      <c r="N6" s="58"/>
      <c r="O6" s="58"/>
      <c r="P6" s="16"/>
      <c r="Q6" s="15"/>
      <c r="R6" s="15"/>
      <c r="S6" s="16" t="s">
        <v>17</v>
      </c>
      <c r="T6" s="91"/>
    </row>
    <row r="7" spans="1:20">
      <c r="A7" s="13"/>
      <c r="B7" s="14"/>
      <c r="C7" s="15"/>
      <c r="D7" s="16"/>
      <c r="E7" s="16"/>
      <c r="F7" s="16"/>
      <c r="G7" s="16"/>
      <c r="H7" s="16"/>
      <c r="I7" s="16"/>
      <c r="J7" s="56"/>
      <c r="K7" s="16"/>
      <c r="L7" s="59"/>
      <c r="M7" s="15"/>
      <c r="N7" s="15"/>
      <c r="O7" s="15"/>
      <c r="P7" s="59" t="s">
        <v>18</v>
      </c>
      <c r="Q7" s="15"/>
      <c r="R7" s="15"/>
      <c r="S7" s="16"/>
      <c r="T7" s="91"/>
    </row>
    <row r="8" spans="1:20">
      <c r="A8" s="13"/>
      <c r="B8" s="14"/>
      <c r="C8" s="15"/>
      <c r="D8" s="16"/>
      <c r="E8" s="16"/>
      <c r="F8" s="16"/>
      <c r="G8" s="16"/>
      <c r="H8" s="16"/>
      <c r="I8" s="16"/>
      <c r="J8" s="16"/>
      <c r="K8" s="16"/>
      <c r="L8" s="14"/>
      <c r="M8" s="56" t="s">
        <v>19</v>
      </c>
      <c r="N8" s="60"/>
      <c r="O8" s="61"/>
      <c r="P8" s="14"/>
      <c r="Q8" s="59" t="s">
        <v>20</v>
      </c>
      <c r="R8" s="15"/>
      <c r="S8" s="16"/>
      <c r="T8" s="91"/>
    </row>
    <row r="9" spans="1:20">
      <c r="A9" s="13"/>
      <c r="B9" s="14"/>
      <c r="C9" s="15"/>
      <c r="D9" s="16"/>
      <c r="E9" s="16"/>
      <c r="F9" s="16"/>
      <c r="G9" s="16"/>
      <c r="H9" s="16"/>
      <c r="I9" s="16"/>
      <c r="J9" s="16" t="s">
        <v>21</v>
      </c>
      <c r="K9" s="16"/>
      <c r="L9" s="14" t="s">
        <v>22</v>
      </c>
      <c r="M9" s="62"/>
      <c r="N9" s="63"/>
      <c r="O9" s="64"/>
      <c r="P9" s="14"/>
      <c r="Q9" s="14" t="s">
        <v>23</v>
      </c>
      <c r="R9" s="56" t="s">
        <v>24</v>
      </c>
      <c r="S9" s="57"/>
      <c r="T9" s="92"/>
    </row>
    <row r="10" ht="40" customHeight="1" spans="1:20">
      <c r="A10" s="13"/>
      <c r="B10" s="14"/>
      <c r="C10" s="15"/>
      <c r="D10" s="16"/>
      <c r="E10" s="16"/>
      <c r="F10" s="16"/>
      <c r="G10" s="16"/>
      <c r="H10" s="16"/>
      <c r="I10" s="16"/>
      <c r="J10" s="16"/>
      <c r="K10" s="16"/>
      <c r="L10" s="14"/>
      <c r="M10" s="62"/>
      <c r="N10" s="65"/>
      <c r="O10" s="64"/>
      <c r="P10" s="14"/>
      <c r="Q10" s="14"/>
      <c r="R10" s="14"/>
      <c r="S10" s="93" t="s">
        <v>25</v>
      </c>
      <c r="T10" s="94" t="s">
        <v>26</v>
      </c>
    </row>
    <row r="11" spans="1:20">
      <c r="A11" s="17" t="s">
        <v>27</v>
      </c>
      <c r="B11" s="18"/>
      <c r="C11" s="19"/>
      <c r="D11" s="19"/>
      <c r="E11" s="19"/>
      <c r="F11" s="19"/>
      <c r="G11" s="19"/>
      <c r="H11" s="20"/>
      <c r="I11" s="20"/>
      <c r="J11" s="20"/>
      <c r="K11" s="20"/>
      <c r="L11" s="19"/>
      <c r="M11" s="66"/>
      <c r="N11" s="66"/>
      <c r="O11" s="66"/>
      <c r="P11" s="66"/>
      <c r="Q11" s="66"/>
      <c r="R11" s="66"/>
      <c r="S11" s="19"/>
      <c r="T11" s="95"/>
    </row>
    <row r="12" spans="1:20">
      <c r="A12" s="21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67"/>
      <c r="N12" s="68"/>
      <c r="O12" s="69"/>
      <c r="P12" s="70"/>
      <c r="Q12" s="70"/>
      <c r="R12" s="70"/>
      <c r="S12" s="70"/>
      <c r="T12" s="96"/>
    </row>
    <row r="13" spans="1:20">
      <c r="A13" s="23" t="s">
        <v>28</v>
      </c>
      <c r="B13" s="24"/>
      <c r="C13" s="24"/>
      <c r="D13" s="24"/>
      <c r="E13" s="24"/>
      <c r="F13" s="25"/>
      <c r="G13" s="22"/>
      <c r="H13" s="22"/>
      <c r="I13" s="22"/>
      <c r="J13" s="22"/>
      <c r="K13" s="22"/>
      <c r="L13" s="71"/>
      <c r="M13" s="72"/>
      <c r="N13" s="72"/>
      <c r="O13" s="73"/>
      <c r="P13" s="74"/>
      <c r="Q13" s="74"/>
      <c r="R13" s="74"/>
      <c r="S13" s="71" t="s">
        <v>29</v>
      </c>
      <c r="T13" s="97"/>
    </row>
    <row r="14" spans="1:20">
      <c r="A14" s="17" t="s">
        <v>30</v>
      </c>
      <c r="B14" s="26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66"/>
      <c r="N14" s="66"/>
      <c r="O14" s="66"/>
      <c r="P14" s="66"/>
      <c r="Q14" s="66"/>
      <c r="R14" s="66"/>
      <c r="S14" s="20"/>
      <c r="T14" s="98"/>
    </row>
    <row r="15" s="1" customFormat="1" ht="92" customHeight="1" spans="1:20">
      <c r="A15" s="27"/>
      <c r="B15" s="28" t="s">
        <v>72</v>
      </c>
      <c r="C15" s="29" t="s">
        <v>73</v>
      </c>
      <c r="D15" s="29" t="s">
        <v>91</v>
      </c>
      <c r="E15" s="29">
        <v>2022.11</v>
      </c>
      <c r="F15" s="29">
        <v>2024.12</v>
      </c>
      <c r="G15" s="29">
        <v>7440.35</v>
      </c>
      <c r="H15" s="29">
        <v>7440.35</v>
      </c>
      <c r="I15" s="29">
        <v>100</v>
      </c>
      <c r="J15" s="29">
        <v>0</v>
      </c>
      <c r="K15" s="29">
        <v>0</v>
      </c>
      <c r="L15" s="75" t="s">
        <v>95</v>
      </c>
      <c r="M15" s="76" t="s">
        <v>99</v>
      </c>
      <c r="N15" s="77"/>
      <c r="O15" s="78"/>
      <c r="P15" s="79">
        <v>7852.21</v>
      </c>
      <c r="Q15" s="79">
        <v>0</v>
      </c>
      <c r="R15" s="79">
        <v>0</v>
      </c>
      <c r="S15" s="99" t="s">
        <v>76</v>
      </c>
      <c r="T15" s="100" t="s">
        <v>77</v>
      </c>
    </row>
    <row r="16" spans="1:20">
      <c r="A16" s="23" t="s">
        <v>28</v>
      </c>
      <c r="B16" s="24"/>
      <c r="C16" s="24"/>
      <c r="D16" s="24"/>
      <c r="E16" s="24"/>
      <c r="F16" s="25"/>
      <c r="G16" s="30"/>
      <c r="H16" s="30"/>
      <c r="I16" s="30"/>
      <c r="J16" s="30"/>
      <c r="K16" s="29"/>
      <c r="L16" s="71"/>
      <c r="M16" s="72"/>
      <c r="N16" s="72"/>
      <c r="O16" s="73"/>
      <c r="P16" s="74"/>
      <c r="Q16" s="74"/>
      <c r="R16" s="74"/>
      <c r="S16" s="71" t="s">
        <v>29</v>
      </c>
      <c r="T16" s="97"/>
    </row>
    <row r="17" spans="1:20">
      <c r="A17" s="31" t="s">
        <v>31</v>
      </c>
      <c r="B17" s="32"/>
      <c r="C17" s="33"/>
      <c r="D17" s="33"/>
      <c r="E17" s="33"/>
      <c r="F17" s="33"/>
      <c r="G17" s="33"/>
      <c r="H17" s="32"/>
      <c r="I17" s="32"/>
      <c r="J17" s="32"/>
      <c r="K17" s="29"/>
      <c r="L17" s="33"/>
      <c r="M17" s="80"/>
      <c r="N17" s="80"/>
      <c r="O17" s="80"/>
      <c r="P17" s="80"/>
      <c r="Q17" s="80"/>
      <c r="R17" s="80"/>
      <c r="S17" s="33"/>
      <c r="T17" s="101"/>
    </row>
    <row r="18" s="2" customFormat="1" spans="1:21">
      <c r="A18" s="34"/>
      <c r="B18" s="29"/>
      <c r="C18" s="29"/>
      <c r="D18" s="29"/>
      <c r="E18" s="35"/>
      <c r="F18" s="36"/>
      <c r="G18" s="36"/>
      <c r="H18" s="37"/>
      <c r="I18" s="37"/>
      <c r="J18" s="81"/>
      <c r="K18" s="29"/>
      <c r="L18" s="82"/>
      <c r="M18" s="83"/>
      <c r="N18" s="84"/>
      <c r="O18" s="85"/>
      <c r="P18" s="79"/>
      <c r="Q18" s="79"/>
      <c r="R18" s="79"/>
      <c r="S18" s="102"/>
      <c r="T18" s="103"/>
      <c r="U18" s="104"/>
    </row>
    <row r="19" spans="1:20">
      <c r="A19" s="23" t="s">
        <v>28</v>
      </c>
      <c r="B19" s="24"/>
      <c r="C19" s="24"/>
      <c r="D19" s="24"/>
      <c r="E19" s="24"/>
      <c r="F19" s="25"/>
      <c r="G19" s="38"/>
      <c r="H19" s="38"/>
      <c r="I19" s="38"/>
      <c r="J19" s="38"/>
      <c r="K19" s="29"/>
      <c r="L19" s="71"/>
      <c r="M19" s="72"/>
      <c r="N19" s="72"/>
      <c r="O19" s="73"/>
      <c r="P19" s="74"/>
      <c r="Q19" s="74"/>
      <c r="R19" s="74"/>
      <c r="S19" s="105" t="s">
        <v>29</v>
      </c>
      <c r="T19" s="106"/>
    </row>
    <row r="20" spans="1:20">
      <c r="A20" s="31" t="s">
        <v>37</v>
      </c>
      <c r="B20" s="32"/>
      <c r="C20" s="39"/>
      <c r="D20" s="39"/>
      <c r="E20" s="39"/>
      <c r="F20" s="39"/>
      <c r="G20" s="39"/>
      <c r="H20" s="40"/>
      <c r="I20" s="40"/>
      <c r="J20" s="40"/>
      <c r="K20" s="29"/>
      <c r="L20" s="19"/>
      <c r="M20" s="66"/>
      <c r="N20" s="66"/>
      <c r="O20" s="66"/>
      <c r="P20" s="66"/>
      <c r="Q20" s="66"/>
      <c r="R20" s="66"/>
      <c r="S20" s="19"/>
      <c r="T20" s="95"/>
    </row>
    <row r="21" spans="1:20">
      <c r="A21" s="41"/>
      <c r="B21" s="28"/>
      <c r="C21" s="28"/>
      <c r="D21" s="29"/>
      <c r="E21" s="29"/>
      <c r="F21" s="29"/>
      <c r="G21" s="29"/>
      <c r="H21" s="29"/>
      <c r="I21" s="29"/>
      <c r="J21" s="29"/>
      <c r="K21" s="29"/>
      <c r="L21" s="29"/>
      <c r="M21" s="75"/>
      <c r="N21" s="86"/>
      <c r="O21" s="79"/>
      <c r="P21" s="28"/>
      <c r="Q21" s="28"/>
      <c r="R21" s="28"/>
      <c r="S21" s="107"/>
      <c r="T21" s="108"/>
    </row>
    <row r="22" spans="1:20">
      <c r="A22" s="23" t="s">
        <v>28</v>
      </c>
      <c r="B22" s="24"/>
      <c r="C22" s="24"/>
      <c r="D22" s="24"/>
      <c r="E22" s="24"/>
      <c r="F22" s="25"/>
      <c r="G22" s="42"/>
      <c r="H22" s="43"/>
      <c r="I22" s="43"/>
      <c r="J22" s="43"/>
      <c r="K22" s="29"/>
      <c r="L22" s="71"/>
      <c r="M22" s="72"/>
      <c r="N22" s="72"/>
      <c r="O22" s="73"/>
      <c r="P22" s="74"/>
      <c r="Q22" s="74"/>
      <c r="R22" s="74"/>
      <c r="S22" s="109" t="s">
        <v>29</v>
      </c>
      <c r="T22" s="110"/>
    </row>
    <row r="23" ht="48" customHeight="1" spans="1:20">
      <c r="A23" s="44" t="s">
        <v>38</v>
      </c>
      <c r="B23" s="45"/>
      <c r="C23" s="45"/>
      <c r="D23" s="45"/>
      <c r="E23" s="45"/>
      <c r="F23" s="46"/>
      <c r="G23" s="47">
        <f>SUM(G15:G22)</f>
        <v>7440.35</v>
      </c>
      <c r="H23" s="47">
        <f t="shared" ref="H23:K23" si="0">H15</f>
        <v>7440.35</v>
      </c>
      <c r="I23" s="47">
        <f t="shared" si="0"/>
        <v>100</v>
      </c>
      <c r="J23" s="47">
        <f t="shared" si="0"/>
        <v>0</v>
      </c>
      <c r="K23" s="47">
        <f t="shared" si="0"/>
        <v>0</v>
      </c>
      <c r="L23" s="87" t="s">
        <v>78</v>
      </c>
      <c r="M23" s="88"/>
      <c r="N23" s="88"/>
      <c r="O23" s="88"/>
      <c r="P23" s="88"/>
      <c r="Q23" s="88"/>
      <c r="R23" s="88"/>
      <c r="S23" s="88"/>
      <c r="T23" s="111"/>
    </row>
    <row r="24" customFormat="1" ht="20" customHeight="1" spans="1:19">
      <c r="A24" s="48" t="s">
        <v>100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</row>
  </sheetData>
  <mergeCells count="44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S18:T18"/>
    <mergeCell ref="A19:F19"/>
    <mergeCell ref="L19:O19"/>
    <mergeCell ref="S19:T19"/>
    <mergeCell ref="M21:O21"/>
    <mergeCell ref="S21:T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L5:O6"/>
    <mergeCell ref="P5:R6"/>
    <mergeCell ref="S6:T9"/>
    <mergeCell ref="M8:O10"/>
  </mergeCells>
  <pageMargins left="0.75" right="0.75" top="1" bottom="1" header="0.5" footer="0.5"/>
  <pageSetup paperSize="9" scale="69" orientation="landscape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workbookViewId="0">
      <selection activeCell="A1" sqref="$A1:$XFD1048576"/>
    </sheetView>
  </sheetViews>
  <sheetFormatPr defaultColWidth="9" defaultRowHeight="14.25"/>
  <cols>
    <col min="1" max="1" width="4.15833333333333" customWidth="1"/>
    <col min="2" max="2" width="14.75" customWidth="1"/>
    <col min="3" max="3" width="20.3166666666667" customWidth="1"/>
    <col min="4" max="4" width="7.5" customWidth="1"/>
    <col min="5" max="5" width="6.875" customWidth="1"/>
    <col min="6" max="6" width="7.125" customWidth="1"/>
    <col min="7" max="7" width="8.25" customWidth="1"/>
    <col min="8" max="8" width="7.94166666666667" customWidth="1"/>
    <col min="9" max="9" width="6.25" customWidth="1"/>
    <col min="10" max="10" width="12.1916666666667" customWidth="1"/>
    <col min="11" max="11" width="10.625" customWidth="1"/>
    <col min="12" max="12" width="7.25" customWidth="1"/>
    <col min="14" max="14" width="3.75" customWidth="1"/>
    <col min="15" max="15" width="5.375" customWidth="1"/>
    <col min="16" max="16" width="6.525" customWidth="1"/>
    <col min="17" max="17" width="6.53333333333333" customWidth="1"/>
    <col min="18" max="18" width="7.375" customWidth="1"/>
    <col min="19" max="19" width="11.225" customWidth="1"/>
    <col min="20" max="20" width="13.0666666666667" customWidth="1"/>
  </cols>
  <sheetData>
    <row r="1" ht="23" customHeight="1" spans="1:20">
      <c r="A1" s="3"/>
      <c r="B1" s="4" t="s">
        <v>101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8" customHeight="1" spans="1:20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5" t="s">
        <v>1</v>
      </c>
      <c r="B3" s="5"/>
      <c r="C3" s="6" t="s">
        <v>70</v>
      </c>
      <c r="D3" s="7"/>
      <c r="E3" s="7"/>
      <c r="F3" s="7"/>
      <c r="G3" s="7"/>
      <c r="H3" s="7"/>
      <c r="I3" s="7" t="s">
        <v>2</v>
      </c>
      <c r="J3" s="50"/>
      <c r="K3" s="50"/>
      <c r="L3" s="3"/>
      <c r="M3" s="3"/>
      <c r="N3" s="50"/>
      <c r="O3" s="50"/>
      <c r="P3" s="50"/>
      <c r="Q3" s="50"/>
      <c r="R3" s="50"/>
      <c r="S3" s="50"/>
      <c r="T3" s="3" t="s">
        <v>2</v>
      </c>
    </row>
    <row r="4" ht="14" customHeight="1" spans="1:20">
      <c r="A4" s="3"/>
      <c r="B4" s="4"/>
      <c r="C4" s="4"/>
      <c r="D4" s="4"/>
      <c r="E4" s="4"/>
      <c r="F4" s="4"/>
      <c r="G4" s="4"/>
      <c r="H4" s="8" t="s">
        <v>102</v>
      </c>
      <c r="I4" s="8"/>
      <c r="J4" s="8"/>
      <c r="K4" s="4"/>
      <c r="L4" s="4"/>
      <c r="M4" s="4"/>
      <c r="N4" s="4"/>
      <c r="O4" s="4"/>
      <c r="P4" s="4"/>
      <c r="Q4" s="4"/>
      <c r="R4" s="4"/>
      <c r="S4" s="4"/>
      <c r="T4" s="4"/>
    </row>
    <row r="5" ht="24" customHeight="1" spans="1:20">
      <c r="A5" s="9"/>
      <c r="B5" s="10"/>
      <c r="C5" s="11"/>
      <c r="D5" s="12"/>
      <c r="E5" s="12"/>
      <c r="F5" s="12"/>
      <c r="G5" s="12"/>
      <c r="H5" s="12"/>
      <c r="I5" s="51"/>
      <c r="J5" s="52" t="s">
        <v>4</v>
      </c>
      <c r="K5" s="53"/>
      <c r="L5" s="54" t="s">
        <v>5</v>
      </c>
      <c r="M5" s="55"/>
      <c r="N5" s="55"/>
      <c r="O5" s="55"/>
      <c r="P5" s="54" t="s">
        <v>6</v>
      </c>
      <c r="Q5" s="55"/>
      <c r="R5" s="55"/>
      <c r="S5" s="89"/>
      <c r="T5" s="90"/>
    </row>
    <row r="6" spans="1:20">
      <c r="A6" s="13" t="s">
        <v>7</v>
      </c>
      <c r="B6" s="14" t="s">
        <v>8</v>
      </c>
      <c r="C6" s="15" t="s">
        <v>9</v>
      </c>
      <c r="D6" s="16" t="s">
        <v>10</v>
      </c>
      <c r="E6" s="16" t="s">
        <v>11</v>
      </c>
      <c r="F6" s="16" t="s">
        <v>12</v>
      </c>
      <c r="G6" s="16" t="s">
        <v>13</v>
      </c>
      <c r="H6" s="16" t="s">
        <v>14</v>
      </c>
      <c r="I6" s="14" t="s">
        <v>15</v>
      </c>
      <c r="J6" s="15" t="s">
        <v>2</v>
      </c>
      <c r="K6" s="56" t="s">
        <v>16</v>
      </c>
      <c r="L6" s="57"/>
      <c r="M6" s="58"/>
      <c r="N6" s="58"/>
      <c r="O6" s="58"/>
      <c r="P6" s="16"/>
      <c r="Q6" s="15"/>
      <c r="R6" s="15"/>
      <c r="S6" s="16" t="s">
        <v>17</v>
      </c>
      <c r="T6" s="91"/>
    </row>
    <row r="7" spans="1:20">
      <c r="A7" s="13"/>
      <c r="B7" s="14"/>
      <c r="C7" s="15"/>
      <c r="D7" s="16"/>
      <c r="E7" s="16"/>
      <c r="F7" s="16"/>
      <c r="G7" s="16"/>
      <c r="H7" s="16"/>
      <c r="I7" s="16"/>
      <c r="J7" s="56"/>
      <c r="K7" s="16"/>
      <c r="L7" s="59"/>
      <c r="M7" s="15"/>
      <c r="N7" s="15"/>
      <c r="O7" s="15"/>
      <c r="P7" s="59" t="s">
        <v>18</v>
      </c>
      <c r="Q7" s="15"/>
      <c r="R7" s="15"/>
      <c r="S7" s="16"/>
      <c r="T7" s="91"/>
    </row>
    <row r="8" spans="1:20">
      <c r="A8" s="13"/>
      <c r="B8" s="14"/>
      <c r="C8" s="15"/>
      <c r="D8" s="16"/>
      <c r="E8" s="16"/>
      <c r="F8" s="16"/>
      <c r="G8" s="16"/>
      <c r="H8" s="16"/>
      <c r="I8" s="16"/>
      <c r="J8" s="16"/>
      <c r="K8" s="16"/>
      <c r="L8" s="14"/>
      <c r="M8" s="56" t="s">
        <v>19</v>
      </c>
      <c r="N8" s="60"/>
      <c r="O8" s="61"/>
      <c r="P8" s="14"/>
      <c r="Q8" s="59" t="s">
        <v>20</v>
      </c>
      <c r="R8" s="15"/>
      <c r="S8" s="16"/>
      <c r="T8" s="91"/>
    </row>
    <row r="9" spans="1:20">
      <c r="A9" s="13"/>
      <c r="B9" s="14"/>
      <c r="C9" s="15"/>
      <c r="D9" s="16"/>
      <c r="E9" s="16"/>
      <c r="F9" s="16"/>
      <c r="G9" s="16"/>
      <c r="H9" s="16"/>
      <c r="I9" s="16"/>
      <c r="J9" s="16" t="s">
        <v>21</v>
      </c>
      <c r="K9" s="16"/>
      <c r="L9" s="14" t="s">
        <v>22</v>
      </c>
      <c r="M9" s="62"/>
      <c r="N9" s="63"/>
      <c r="O9" s="64"/>
      <c r="P9" s="14"/>
      <c r="Q9" s="14" t="s">
        <v>23</v>
      </c>
      <c r="R9" s="56" t="s">
        <v>24</v>
      </c>
      <c r="S9" s="57"/>
      <c r="T9" s="92"/>
    </row>
    <row r="10" ht="40" customHeight="1" spans="1:20">
      <c r="A10" s="13"/>
      <c r="B10" s="14"/>
      <c r="C10" s="15"/>
      <c r="D10" s="16"/>
      <c r="E10" s="16"/>
      <c r="F10" s="16"/>
      <c r="G10" s="16"/>
      <c r="H10" s="16"/>
      <c r="I10" s="16"/>
      <c r="J10" s="16"/>
      <c r="K10" s="16"/>
      <c r="L10" s="14"/>
      <c r="M10" s="62"/>
      <c r="N10" s="65"/>
      <c r="O10" s="64"/>
      <c r="P10" s="14"/>
      <c r="Q10" s="14"/>
      <c r="R10" s="14"/>
      <c r="S10" s="93" t="s">
        <v>25</v>
      </c>
      <c r="T10" s="94" t="s">
        <v>26</v>
      </c>
    </row>
    <row r="11" spans="1:20">
      <c r="A11" s="17" t="s">
        <v>27</v>
      </c>
      <c r="B11" s="18"/>
      <c r="C11" s="19"/>
      <c r="D11" s="19"/>
      <c r="E11" s="19"/>
      <c r="F11" s="19"/>
      <c r="G11" s="19"/>
      <c r="H11" s="20"/>
      <c r="I11" s="20"/>
      <c r="J11" s="20"/>
      <c r="K11" s="20"/>
      <c r="L11" s="19"/>
      <c r="M11" s="66"/>
      <c r="N11" s="66"/>
      <c r="O11" s="66"/>
      <c r="P11" s="66"/>
      <c r="Q11" s="66"/>
      <c r="R11" s="66"/>
      <c r="S11" s="19"/>
      <c r="T11" s="95"/>
    </row>
    <row r="12" spans="1:20">
      <c r="A12" s="21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67"/>
      <c r="N12" s="68"/>
      <c r="O12" s="69"/>
      <c r="P12" s="70"/>
      <c r="Q12" s="70"/>
      <c r="R12" s="70"/>
      <c r="S12" s="70"/>
      <c r="T12" s="96"/>
    </row>
    <row r="13" spans="1:20">
      <c r="A13" s="23" t="s">
        <v>28</v>
      </c>
      <c r="B13" s="24"/>
      <c r="C13" s="24"/>
      <c r="D13" s="24"/>
      <c r="E13" s="24"/>
      <c r="F13" s="25"/>
      <c r="G13" s="22"/>
      <c r="H13" s="22"/>
      <c r="I13" s="22"/>
      <c r="J13" s="22"/>
      <c r="K13" s="22"/>
      <c r="L13" s="71"/>
      <c r="M13" s="72"/>
      <c r="N13" s="72"/>
      <c r="O13" s="73"/>
      <c r="P13" s="74"/>
      <c r="Q13" s="74"/>
      <c r="R13" s="74"/>
      <c r="S13" s="71" t="s">
        <v>29</v>
      </c>
      <c r="T13" s="97"/>
    </row>
    <row r="14" spans="1:20">
      <c r="A14" s="17" t="s">
        <v>30</v>
      </c>
      <c r="B14" s="26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66"/>
      <c r="N14" s="66"/>
      <c r="O14" s="66"/>
      <c r="P14" s="66"/>
      <c r="Q14" s="66"/>
      <c r="R14" s="66"/>
      <c r="S14" s="20"/>
      <c r="T14" s="98"/>
    </row>
    <row r="15" s="1" customFormat="1" ht="92" customHeight="1" spans="1:20">
      <c r="A15" s="27"/>
      <c r="B15" s="28" t="s">
        <v>72</v>
      </c>
      <c r="C15" s="29" t="s">
        <v>73</v>
      </c>
      <c r="D15" s="29" t="s">
        <v>91</v>
      </c>
      <c r="E15" s="29">
        <v>2022.11</v>
      </c>
      <c r="F15" s="29">
        <v>2024.12</v>
      </c>
      <c r="G15" s="29">
        <v>7440.35</v>
      </c>
      <c r="H15" s="29">
        <v>7440.35</v>
      </c>
      <c r="I15" s="29">
        <v>100</v>
      </c>
      <c r="J15" s="29">
        <v>0</v>
      </c>
      <c r="K15" s="29">
        <v>0</v>
      </c>
      <c r="L15" s="75" t="s">
        <v>95</v>
      </c>
      <c r="M15" s="76" t="s">
        <v>99</v>
      </c>
      <c r="N15" s="77"/>
      <c r="O15" s="78"/>
      <c r="P15" s="79">
        <v>7852.21</v>
      </c>
      <c r="Q15" s="79">
        <v>0</v>
      </c>
      <c r="R15" s="79">
        <v>0</v>
      </c>
      <c r="S15" s="99" t="s">
        <v>76</v>
      </c>
      <c r="T15" s="100" t="s">
        <v>77</v>
      </c>
    </row>
    <row r="16" spans="1:20">
      <c r="A16" s="23" t="s">
        <v>28</v>
      </c>
      <c r="B16" s="24"/>
      <c r="C16" s="24"/>
      <c r="D16" s="24"/>
      <c r="E16" s="24"/>
      <c r="F16" s="25"/>
      <c r="G16" s="30"/>
      <c r="H16" s="30"/>
      <c r="I16" s="30"/>
      <c r="J16" s="30"/>
      <c r="K16" s="29"/>
      <c r="L16" s="71"/>
      <c r="M16" s="72"/>
      <c r="N16" s="72"/>
      <c r="O16" s="73"/>
      <c r="P16" s="74"/>
      <c r="Q16" s="74"/>
      <c r="R16" s="74"/>
      <c r="S16" s="71" t="s">
        <v>29</v>
      </c>
      <c r="T16" s="97"/>
    </row>
    <row r="17" spans="1:20">
      <c r="A17" s="31" t="s">
        <v>31</v>
      </c>
      <c r="B17" s="32"/>
      <c r="C17" s="33"/>
      <c r="D17" s="33"/>
      <c r="E17" s="33"/>
      <c r="F17" s="33"/>
      <c r="G17" s="33"/>
      <c r="H17" s="32"/>
      <c r="I17" s="32"/>
      <c r="J17" s="32"/>
      <c r="K17" s="29"/>
      <c r="L17" s="33"/>
      <c r="M17" s="80"/>
      <c r="N17" s="80"/>
      <c r="O17" s="80"/>
      <c r="P17" s="80"/>
      <c r="Q17" s="80"/>
      <c r="R17" s="80"/>
      <c r="S17" s="33"/>
      <c r="T17" s="101"/>
    </row>
    <row r="18" s="2" customFormat="1" spans="1:21">
      <c r="A18" s="34"/>
      <c r="B18" s="29"/>
      <c r="C18" s="29"/>
      <c r="D18" s="29"/>
      <c r="E18" s="35"/>
      <c r="F18" s="36"/>
      <c r="G18" s="36"/>
      <c r="H18" s="37"/>
      <c r="I18" s="37"/>
      <c r="J18" s="81"/>
      <c r="K18" s="29"/>
      <c r="L18" s="82"/>
      <c r="M18" s="83"/>
      <c r="N18" s="84"/>
      <c r="O18" s="85"/>
      <c r="P18" s="79"/>
      <c r="Q18" s="79"/>
      <c r="R18" s="79"/>
      <c r="S18" s="102"/>
      <c r="T18" s="103"/>
      <c r="U18" s="104"/>
    </row>
    <row r="19" spans="1:20">
      <c r="A19" s="23" t="s">
        <v>28</v>
      </c>
      <c r="B19" s="24"/>
      <c r="C19" s="24"/>
      <c r="D19" s="24"/>
      <c r="E19" s="24"/>
      <c r="F19" s="25"/>
      <c r="G19" s="38"/>
      <c r="H19" s="38"/>
      <c r="I19" s="38"/>
      <c r="J19" s="38"/>
      <c r="K19" s="29"/>
      <c r="L19" s="71"/>
      <c r="M19" s="72"/>
      <c r="N19" s="72"/>
      <c r="O19" s="73"/>
      <c r="P19" s="74"/>
      <c r="Q19" s="74"/>
      <c r="R19" s="74"/>
      <c r="S19" s="105" t="s">
        <v>29</v>
      </c>
      <c r="T19" s="106"/>
    </row>
    <row r="20" spans="1:20">
      <c r="A20" s="31" t="s">
        <v>37</v>
      </c>
      <c r="B20" s="32"/>
      <c r="C20" s="39"/>
      <c r="D20" s="39"/>
      <c r="E20" s="39"/>
      <c r="F20" s="39"/>
      <c r="G20" s="39"/>
      <c r="H20" s="40"/>
      <c r="I20" s="40"/>
      <c r="J20" s="40"/>
      <c r="K20" s="29"/>
      <c r="L20" s="19"/>
      <c r="M20" s="66"/>
      <c r="N20" s="66"/>
      <c r="O20" s="66"/>
      <c r="P20" s="66"/>
      <c r="Q20" s="66"/>
      <c r="R20" s="66"/>
      <c r="S20" s="19"/>
      <c r="T20" s="95"/>
    </row>
    <row r="21" spans="1:20">
      <c r="A21" s="41"/>
      <c r="B21" s="28"/>
      <c r="C21" s="28"/>
      <c r="D21" s="29"/>
      <c r="E21" s="29"/>
      <c r="F21" s="29"/>
      <c r="G21" s="29"/>
      <c r="H21" s="29"/>
      <c r="I21" s="29"/>
      <c r="J21" s="29"/>
      <c r="K21" s="29"/>
      <c r="L21" s="29"/>
      <c r="M21" s="75"/>
      <c r="N21" s="86"/>
      <c r="O21" s="79"/>
      <c r="P21" s="28"/>
      <c r="Q21" s="28"/>
      <c r="R21" s="28"/>
      <c r="S21" s="107"/>
      <c r="T21" s="108"/>
    </row>
    <row r="22" spans="1:20">
      <c r="A22" s="23" t="s">
        <v>28</v>
      </c>
      <c r="B22" s="24"/>
      <c r="C22" s="24"/>
      <c r="D22" s="24"/>
      <c r="E22" s="24"/>
      <c r="F22" s="25"/>
      <c r="G22" s="42"/>
      <c r="H22" s="43"/>
      <c r="I22" s="43"/>
      <c r="J22" s="43"/>
      <c r="K22" s="29"/>
      <c r="L22" s="71"/>
      <c r="M22" s="72"/>
      <c r="N22" s="72"/>
      <c r="O22" s="73"/>
      <c r="P22" s="74"/>
      <c r="Q22" s="74"/>
      <c r="R22" s="74"/>
      <c r="S22" s="109" t="s">
        <v>29</v>
      </c>
      <c r="T22" s="110"/>
    </row>
    <row r="23" ht="48" customHeight="1" spans="1:20">
      <c r="A23" s="44" t="s">
        <v>38</v>
      </c>
      <c r="B23" s="45"/>
      <c r="C23" s="45"/>
      <c r="D23" s="45"/>
      <c r="E23" s="45"/>
      <c r="F23" s="46"/>
      <c r="G23" s="47">
        <f>SUM(G15:G22)</f>
        <v>7440.35</v>
      </c>
      <c r="H23" s="47">
        <f t="shared" ref="H23:K23" si="0">H15</f>
        <v>7440.35</v>
      </c>
      <c r="I23" s="47">
        <f t="shared" si="0"/>
        <v>100</v>
      </c>
      <c r="J23" s="47">
        <f t="shared" si="0"/>
        <v>0</v>
      </c>
      <c r="K23" s="47">
        <f t="shared" si="0"/>
        <v>0</v>
      </c>
      <c r="L23" s="87" t="s">
        <v>78</v>
      </c>
      <c r="M23" s="88"/>
      <c r="N23" s="88"/>
      <c r="O23" s="88"/>
      <c r="P23" s="88"/>
      <c r="Q23" s="88"/>
      <c r="R23" s="88"/>
      <c r="S23" s="88"/>
      <c r="T23" s="111"/>
    </row>
    <row r="24" customFormat="1" ht="20" customHeight="1" spans="1:19">
      <c r="A24" s="48" t="s">
        <v>103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</row>
  </sheetData>
  <mergeCells count="44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S18:T18"/>
    <mergeCell ref="A19:F19"/>
    <mergeCell ref="L19:O19"/>
    <mergeCell ref="S19:T19"/>
    <mergeCell ref="M21:O21"/>
    <mergeCell ref="S21:T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L5:O6"/>
    <mergeCell ref="P5:R6"/>
    <mergeCell ref="S6:T9"/>
    <mergeCell ref="M8:O10"/>
  </mergeCells>
  <pageMargins left="0.75" right="0.75" top="1" bottom="1" header="0.5" footer="0.5"/>
  <pageSetup paperSize="9" scale="69" orientation="landscape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workbookViewId="0">
      <selection activeCell="A1" sqref="$A1:$XFD1048576"/>
    </sheetView>
  </sheetViews>
  <sheetFormatPr defaultColWidth="9" defaultRowHeight="14.25"/>
  <cols>
    <col min="1" max="1" width="4.15833333333333" customWidth="1"/>
    <col min="2" max="2" width="14.75" customWidth="1"/>
    <col min="3" max="3" width="20.3166666666667" customWidth="1"/>
    <col min="4" max="4" width="7.5" customWidth="1"/>
    <col min="5" max="5" width="6.875" customWidth="1"/>
    <col min="6" max="6" width="7.125" customWidth="1"/>
    <col min="7" max="7" width="8.25" customWidth="1"/>
    <col min="8" max="8" width="7.94166666666667" customWidth="1"/>
    <col min="9" max="9" width="6.25" customWidth="1"/>
    <col min="10" max="10" width="12.1916666666667" customWidth="1"/>
    <col min="11" max="11" width="10.625" customWidth="1"/>
    <col min="12" max="12" width="7.25" customWidth="1"/>
    <col min="14" max="14" width="3.75" customWidth="1"/>
    <col min="15" max="15" width="5.375" customWidth="1"/>
    <col min="16" max="16" width="6.525" customWidth="1"/>
    <col min="17" max="17" width="6.53333333333333" customWidth="1"/>
    <col min="18" max="18" width="7.375" customWidth="1"/>
    <col min="19" max="19" width="11.225" customWidth="1"/>
    <col min="20" max="20" width="13.0666666666667" customWidth="1"/>
  </cols>
  <sheetData>
    <row r="1" ht="23" customHeight="1" spans="1:20">
      <c r="A1" s="3"/>
      <c r="B1" s="4" t="s">
        <v>104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8" customHeight="1" spans="1:20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5" t="s">
        <v>1</v>
      </c>
      <c r="B3" s="5"/>
      <c r="C3" s="6" t="s">
        <v>70</v>
      </c>
      <c r="D3" s="7"/>
      <c r="E3" s="7"/>
      <c r="F3" s="7"/>
      <c r="G3" s="7"/>
      <c r="H3" s="7"/>
      <c r="I3" s="7" t="s">
        <v>2</v>
      </c>
      <c r="J3" s="50"/>
      <c r="K3" s="50"/>
      <c r="L3" s="3"/>
      <c r="M3" s="3"/>
      <c r="N3" s="50"/>
      <c r="O3" s="50"/>
      <c r="P3" s="50"/>
      <c r="Q3" s="50"/>
      <c r="R3" s="50"/>
      <c r="S3" s="50"/>
      <c r="T3" s="3" t="s">
        <v>2</v>
      </c>
    </row>
    <row r="4" ht="14" customHeight="1" spans="1:20">
      <c r="A4" s="3"/>
      <c r="B4" s="4"/>
      <c r="C4" s="4"/>
      <c r="D4" s="4"/>
      <c r="E4" s="4"/>
      <c r="F4" s="4"/>
      <c r="G4" s="4"/>
      <c r="H4" s="8" t="s">
        <v>105</v>
      </c>
      <c r="I4" s="8"/>
      <c r="J4" s="8"/>
      <c r="K4" s="4"/>
      <c r="L4" s="4"/>
      <c r="M4" s="4"/>
      <c r="N4" s="4"/>
      <c r="O4" s="4"/>
      <c r="P4" s="4"/>
      <c r="Q4" s="4"/>
      <c r="R4" s="4"/>
      <c r="S4" s="4"/>
      <c r="T4" s="4"/>
    </row>
    <row r="5" ht="24" customHeight="1" spans="1:20">
      <c r="A5" s="9"/>
      <c r="B5" s="10"/>
      <c r="C5" s="11"/>
      <c r="D5" s="12"/>
      <c r="E5" s="12"/>
      <c r="F5" s="12"/>
      <c r="G5" s="12"/>
      <c r="H5" s="12"/>
      <c r="I5" s="51"/>
      <c r="J5" s="52" t="s">
        <v>4</v>
      </c>
      <c r="K5" s="53"/>
      <c r="L5" s="54" t="s">
        <v>5</v>
      </c>
      <c r="M5" s="55"/>
      <c r="N5" s="55"/>
      <c r="O5" s="55"/>
      <c r="P5" s="54" t="s">
        <v>6</v>
      </c>
      <c r="Q5" s="55"/>
      <c r="R5" s="55"/>
      <c r="S5" s="89"/>
      <c r="T5" s="90"/>
    </row>
    <row r="6" spans="1:20">
      <c r="A6" s="13" t="s">
        <v>7</v>
      </c>
      <c r="B6" s="14" t="s">
        <v>8</v>
      </c>
      <c r="C6" s="15" t="s">
        <v>9</v>
      </c>
      <c r="D6" s="16" t="s">
        <v>10</v>
      </c>
      <c r="E6" s="16" t="s">
        <v>11</v>
      </c>
      <c r="F6" s="16" t="s">
        <v>12</v>
      </c>
      <c r="G6" s="16" t="s">
        <v>13</v>
      </c>
      <c r="H6" s="16" t="s">
        <v>14</v>
      </c>
      <c r="I6" s="14" t="s">
        <v>15</v>
      </c>
      <c r="J6" s="15" t="s">
        <v>2</v>
      </c>
      <c r="K6" s="56" t="s">
        <v>16</v>
      </c>
      <c r="L6" s="57"/>
      <c r="M6" s="58"/>
      <c r="N6" s="58"/>
      <c r="O6" s="58"/>
      <c r="P6" s="16"/>
      <c r="Q6" s="15"/>
      <c r="R6" s="15"/>
      <c r="S6" s="16" t="s">
        <v>17</v>
      </c>
      <c r="T6" s="91"/>
    </row>
    <row r="7" spans="1:20">
      <c r="A7" s="13"/>
      <c r="B7" s="14"/>
      <c r="C7" s="15"/>
      <c r="D7" s="16"/>
      <c r="E7" s="16"/>
      <c r="F7" s="16"/>
      <c r="G7" s="16"/>
      <c r="H7" s="16"/>
      <c r="I7" s="16"/>
      <c r="J7" s="56"/>
      <c r="K7" s="16"/>
      <c r="L7" s="59"/>
      <c r="M7" s="15"/>
      <c r="N7" s="15"/>
      <c r="O7" s="15"/>
      <c r="P7" s="59" t="s">
        <v>18</v>
      </c>
      <c r="Q7" s="15"/>
      <c r="R7" s="15"/>
      <c r="S7" s="16"/>
      <c r="T7" s="91"/>
    </row>
    <row r="8" spans="1:20">
      <c r="A8" s="13"/>
      <c r="B8" s="14"/>
      <c r="C8" s="15"/>
      <c r="D8" s="16"/>
      <c r="E8" s="16"/>
      <c r="F8" s="16"/>
      <c r="G8" s="16"/>
      <c r="H8" s="16"/>
      <c r="I8" s="16"/>
      <c r="J8" s="16"/>
      <c r="K8" s="16"/>
      <c r="L8" s="14"/>
      <c r="M8" s="56" t="s">
        <v>19</v>
      </c>
      <c r="N8" s="60"/>
      <c r="O8" s="61"/>
      <c r="P8" s="14"/>
      <c r="Q8" s="59" t="s">
        <v>20</v>
      </c>
      <c r="R8" s="15"/>
      <c r="S8" s="16"/>
      <c r="T8" s="91"/>
    </row>
    <row r="9" spans="1:20">
      <c r="A9" s="13"/>
      <c r="B9" s="14"/>
      <c r="C9" s="15"/>
      <c r="D9" s="16"/>
      <c r="E9" s="16"/>
      <c r="F9" s="16"/>
      <c r="G9" s="16"/>
      <c r="H9" s="16"/>
      <c r="I9" s="16"/>
      <c r="J9" s="16" t="s">
        <v>21</v>
      </c>
      <c r="K9" s="16"/>
      <c r="L9" s="14" t="s">
        <v>22</v>
      </c>
      <c r="M9" s="62"/>
      <c r="N9" s="63"/>
      <c r="O9" s="64"/>
      <c r="P9" s="14"/>
      <c r="Q9" s="14" t="s">
        <v>23</v>
      </c>
      <c r="R9" s="56" t="s">
        <v>24</v>
      </c>
      <c r="S9" s="57"/>
      <c r="T9" s="92"/>
    </row>
    <row r="10" ht="40" customHeight="1" spans="1:20">
      <c r="A10" s="13"/>
      <c r="B10" s="14"/>
      <c r="C10" s="15"/>
      <c r="D10" s="16"/>
      <c r="E10" s="16"/>
      <c r="F10" s="16"/>
      <c r="G10" s="16"/>
      <c r="H10" s="16"/>
      <c r="I10" s="16"/>
      <c r="J10" s="16"/>
      <c r="K10" s="16"/>
      <c r="L10" s="14"/>
      <c r="M10" s="62"/>
      <c r="N10" s="65"/>
      <c r="O10" s="64"/>
      <c r="P10" s="14"/>
      <c r="Q10" s="14"/>
      <c r="R10" s="14"/>
      <c r="S10" s="93" t="s">
        <v>25</v>
      </c>
      <c r="T10" s="94" t="s">
        <v>26</v>
      </c>
    </row>
    <row r="11" spans="1:20">
      <c r="A11" s="17" t="s">
        <v>27</v>
      </c>
      <c r="B11" s="18"/>
      <c r="C11" s="19"/>
      <c r="D11" s="19"/>
      <c r="E11" s="19"/>
      <c r="F11" s="19"/>
      <c r="G11" s="19"/>
      <c r="H11" s="20"/>
      <c r="I11" s="20"/>
      <c r="J11" s="20"/>
      <c r="K11" s="20"/>
      <c r="L11" s="19"/>
      <c r="M11" s="66"/>
      <c r="N11" s="66"/>
      <c r="O11" s="66"/>
      <c r="P11" s="66"/>
      <c r="Q11" s="66"/>
      <c r="R11" s="66"/>
      <c r="S11" s="19"/>
      <c r="T11" s="95"/>
    </row>
    <row r="12" spans="1:20">
      <c r="A12" s="21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67"/>
      <c r="N12" s="68"/>
      <c r="O12" s="69"/>
      <c r="P12" s="70"/>
      <c r="Q12" s="70"/>
      <c r="R12" s="70"/>
      <c r="S12" s="70"/>
      <c r="T12" s="96"/>
    </row>
    <row r="13" spans="1:20">
      <c r="A13" s="23" t="s">
        <v>28</v>
      </c>
      <c r="B13" s="24"/>
      <c r="C13" s="24"/>
      <c r="D13" s="24"/>
      <c r="E13" s="24"/>
      <c r="F13" s="25"/>
      <c r="G13" s="22"/>
      <c r="H13" s="22"/>
      <c r="I13" s="22"/>
      <c r="J13" s="22"/>
      <c r="K13" s="22"/>
      <c r="L13" s="71"/>
      <c r="M13" s="72"/>
      <c r="N13" s="72"/>
      <c r="O13" s="73"/>
      <c r="P13" s="74"/>
      <c r="Q13" s="74"/>
      <c r="R13" s="74"/>
      <c r="S13" s="71" t="s">
        <v>29</v>
      </c>
      <c r="T13" s="97"/>
    </row>
    <row r="14" spans="1:20">
      <c r="A14" s="17" t="s">
        <v>30</v>
      </c>
      <c r="B14" s="26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66"/>
      <c r="N14" s="66"/>
      <c r="O14" s="66"/>
      <c r="P14" s="66"/>
      <c r="Q14" s="66"/>
      <c r="R14" s="66"/>
      <c r="S14" s="20"/>
      <c r="T14" s="98"/>
    </row>
    <row r="15" s="1" customFormat="1" ht="92" customHeight="1" spans="1:20">
      <c r="A15" s="27"/>
      <c r="B15" s="28" t="s">
        <v>72</v>
      </c>
      <c r="C15" s="29" t="s">
        <v>73</v>
      </c>
      <c r="D15" s="29" t="s">
        <v>91</v>
      </c>
      <c r="E15" s="29">
        <v>2022.11</v>
      </c>
      <c r="F15" s="29">
        <v>2025.12</v>
      </c>
      <c r="G15" s="29">
        <v>7440.35</v>
      </c>
      <c r="H15" s="29">
        <v>7440.35</v>
      </c>
      <c r="I15" s="29">
        <v>100</v>
      </c>
      <c r="J15" s="29">
        <v>0</v>
      </c>
      <c r="K15" s="29">
        <v>0</v>
      </c>
      <c r="L15" s="75" t="s">
        <v>95</v>
      </c>
      <c r="M15" s="76"/>
      <c r="N15" s="77"/>
      <c r="O15" s="78"/>
      <c r="P15" s="79">
        <v>7852.21</v>
      </c>
      <c r="Q15" s="79">
        <v>0</v>
      </c>
      <c r="R15" s="79">
        <v>0</v>
      </c>
      <c r="S15" s="99" t="s">
        <v>76</v>
      </c>
      <c r="T15" s="100" t="s">
        <v>77</v>
      </c>
    </row>
    <row r="16" spans="1:20">
      <c r="A16" s="23" t="s">
        <v>28</v>
      </c>
      <c r="B16" s="24"/>
      <c r="C16" s="24"/>
      <c r="D16" s="24"/>
      <c r="E16" s="24"/>
      <c r="F16" s="25"/>
      <c r="G16" s="30"/>
      <c r="H16" s="30"/>
      <c r="I16" s="30"/>
      <c r="J16" s="30"/>
      <c r="K16" s="29"/>
      <c r="L16" s="71"/>
      <c r="M16" s="72"/>
      <c r="N16" s="72"/>
      <c r="O16" s="73"/>
      <c r="P16" s="74"/>
      <c r="Q16" s="74"/>
      <c r="R16" s="74"/>
      <c r="S16" s="71" t="s">
        <v>29</v>
      </c>
      <c r="T16" s="97"/>
    </row>
    <row r="17" spans="1:20">
      <c r="A17" s="31" t="s">
        <v>31</v>
      </c>
      <c r="B17" s="32"/>
      <c r="C17" s="33"/>
      <c r="D17" s="33"/>
      <c r="E17" s="33"/>
      <c r="F17" s="33"/>
      <c r="G17" s="33"/>
      <c r="H17" s="32"/>
      <c r="I17" s="32"/>
      <c r="J17" s="32"/>
      <c r="K17" s="29"/>
      <c r="L17" s="33"/>
      <c r="M17" s="80"/>
      <c r="N17" s="80"/>
      <c r="O17" s="80"/>
      <c r="P17" s="80"/>
      <c r="Q17" s="80"/>
      <c r="R17" s="80"/>
      <c r="S17" s="33"/>
      <c r="T17" s="101"/>
    </row>
    <row r="18" s="2" customFormat="1" spans="1:21">
      <c r="A18" s="34"/>
      <c r="B18" s="29"/>
      <c r="C18" s="29"/>
      <c r="D18" s="29"/>
      <c r="E18" s="35"/>
      <c r="F18" s="36"/>
      <c r="G18" s="36"/>
      <c r="H18" s="37"/>
      <c r="I18" s="37"/>
      <c r="J18" s="81"/>
      <c r="K18" s="29"/>
      <c r="L18" s="82"/>
      <c r="M18" s="83"/>
      <c r="N18" s="84"/>
      <c r="O18" s="85"/>
      <c r="P18" s="79"/>
      <c r="Q18" s="79"/>
      <c r="R18" s="79"/>
      <c r="S18" s="102"/>
      <c r="T18" s="103"/>
      <c r="U18" s="104"/>
    </row>
    <row r="19" spans="1:20">
      <c r="A19" s="23" t="s">
        <v>28</v>
      </c>
      <c r="B19" s="24"/>
      <c r="C19" s="24"/>
      <c r="D19" s="24"/>
      <c r="E19" s="24"/>
      <c r="F19" s="25"/>
      <c r="G19" s="38"/>
      <c r="H19" s="38"/>
      <c r="I19" s="38"/>
      <c r="J19" s="38"/>
      <c r="K19" s="29"/>
      <c r="L19" s="71"/>
      <c r="M19" s="72"/>
      <c r="N19" s="72"/>
      <c r="O19" s="73"/>
      <c r="P19" s="74"/>
      <c r="Q19" s="74"/>
      <c r="R19" s="74"/>
      <c r="S19" s="105" t="s">
        <v>29</v>
      </c>
      <c r="T19" s="106"/>
    </row>
    <row r="20" spans="1:20">
      <c r="A20" s="31" t="s">
        <v>37</v>
      </c>
      <c r="B20" s="32"/>
      <c r="C20" s="39"/>
      <c r="D20" s="39"/>
      <c r="E20" s="39"/>
      <c r="F20" s="39"/>
      <c r="G20" s="39"/>
      <c r="H20" s="40"/>
      <c r="I20" s="40"/>
      <c r="J20" s="40"/>
      <c r="K20" s="29"/>
      <c r="L20" s="19"/>
      <c r="M20" s="66"/>
      <c r="N20" s="66"/>
      <c r="O20" s="66"/>
      <c r="P20" s="66"/>
      <c r="Q20" s="66"/>
      <c r="R20" s="66"/>
      <c r="S20" s="19"/>
      <c r="T20" s="95"/>
    </row>
    <row r="21" spans="1:20">
      <c r="A21" s="41"/>
      <c r="B21" s="28"/>
      <c r="C21" s="28"/>
      <c r="D21" s="29"/>
      <c r="E21" s="29"/>
      <c r="F21" s="29"/>
      <c r="G21" s="29"/>
      <c r="H21" s="29"/>
      <c r="I21" s="29"/>
      <c r="J21" s="29"/>
      <c r="K21" s="29"/>
      <c r="L21" s="29"/>
      <c r="M21" s="75"/>
      <c r="N21" s="86"/>
      <c r="O21" s="79"/>
      <c r="P21" s="28"/>
      <c r="Q21" s="28"/>
      <c r="R21" s="28"/>
      <c r="S21" s="107"/>
      <c r="T21" s="108"/>
    </row>
    <row r="22" spans="1:20">
      <c r="A22" s="23" t="s">
        <v>28</v>
      </c>
      <c r="B22" s="24"/>
      <c r="C22" s="24"/>
      <c r="D22" s="24"/>
      <c r="E22" s="24"/>
      <c r="F22" s="25"/>
      <c r="G22" s="42"/>
      <c r="H22" s="43"/>
      <c r="I22" s="43"/>
      <c r="J22" s="43"/>
      <c r="K22" s="29"/>
      <c r="L22" s="71"/>
      <c r="M22" s="72"/>
      <c r="N22" s="72"/>
      <c r="O22" s="73"/>
      <c r="P22" s="74"/>
      <c r="Q22" s="74"/>
      <c r="R22" s="74"/>
      <c r="S22" s="109" t="s">
        <v>29</v>
      </c>
      <c r="T22" s="110"/>
    </row>
    <row r="23" ht="48" customHeight="1" spans="1:20">
      <c r="A23" s="44" t="s">
        <v>38</v>
      </c>
      <c r="B23" s="45"/>
      <c r="C23" s="45"/>
      <c r="D23" s="45"/>
      <c r="E23" s="45"/>
      <c r="F23" s="46"/>
      <c r="G23" s="47">
        <f>SUM(G15:G22)</f>
        <v>7440.35</v>
      </c>
      <c r="H23" s="47">
        <f t="shared" ref="H23:K23" si="0">H15</f>
        <v>7440.35</v>
      </c>
      <c r="I23" s="47">
        <f t="shared" si="0"/>
        <v>100</v>
      </c>
      <c r="J23" s="47">
        <f t="shared" si="0"/>
        <v>0</v>
      </c>
      <c r="K23" s="47">
        <f t="shared" si="0"/>
        <v>0</v>
      </c>
      <c r="L23" s="87" t="s">
        <v>78</v>
      </c>
      <c r="M23" s="88"/>
      <c r="N23" s="88"/>
      <c r="O23" s="88"/>
      <c r="P23" s="88"/>
      <c r="Q23" s="88"/>
      <c r="R23" s="88"/>
      <c r="S23" s="88"/>
      <c r="T23" s="111"/>
    </row>
    <row r="24" customFormat="1" ht="20" customHeight="1" spans="1:19">
      <c r="A24" s="48" t="s">
        <v>106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</row>
  </sheetData>
  <mergeCells count="44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S18:T18"/>
    <mergeCell ref="A19:F19"/>
    <mergeCell ref="L19:O19"/>
    <mergeCell ref="S19:T19"/>
    <mergeCell ref="M21:O21"/>
    <mergeCell ref="S21:T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L5:O6"/>
    <mergeCell ref="P5:R6"/>
    <mergeCell ref="S6:T9"/>
    <mergeCell ref="M8:O10"/>
  </mergeCells>
  <pageMargins left="0.75" right="0.75" top="1" bottom="1" header="0.5" footer="0.5"/>
  <pageSetup paperSize="9" scale="69" orientation="landscape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workbookViewId="0">
      <selection activeCell="A1" sqref="$A1:$XFD1048576"/>
    </sheetView>
  </sheetViews>
  <sheetFormatPr defaultColWidth="9" defaultRowHeight="14.25"/>
  <cols>
    <col min="1" max="1" width="4.15833333333333" customWidth="1"/>
    <col min="2" max="2" width="14.75" customWidth="1"/>
    <col min="3" max="3" width="20.3166666666667" customWidth="1"/>
    <col min="4" max="4" width="7.5" customWidth="1"/>
    <col min="5" max="5" width="6.875" customWidth="1"/>
    <col min="6" max="6" width="7.125" customWidth="1"/>
    <col min="7" max="7" width="8.25" customWidth="1"/>
    <col min="8" max="8" width="7.94166666666667" customWidth="1"/>
    <col min="9" max="9" width="6.25" customWidth="1"/>
    <col min="10" max="10" width="12.1916666666667" customWidth="1"/>
    <col min="11" max="11" width="10.625" customWidth="1"/>
    <col min="12" max="12" width="7.25" customWidth="1"/>
    <col min="14" max="14" width="3.75" customWidth="1"/>
    <col min="15" max="15" width="5.375" customWidth="1"/>
    <col min="16" max="16" width="6.525" customWidth="1"/>
    <col min="17" max="17" width="6.53333333333333" customWidth="1"/>
    <col min="18" max="18" width="7.375" customWidth="1"/>
    <col min="19" max="19" width="11.225" customWidth="1"/>
    <col min="20" max="20" width="13.0666666666667" customWidth="1"/>
  </cols>
  <sheetData>
    <row r="1" ht="23" customHeight="1" spans="1:20">
      <c r="A1" s="3"/>
      <c r="B1" s="4" t="s">
        <v>107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8" customHeight="1" spans="1:20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5" t="s">
        <v>1</v>
      </c>
      <c r="B3" s="5"/>
      <c r="C3" s="6" t="s">
        <v>70</v>
      </c>
      <c r="D3" s="7"/>
      <c r="E3" s="7"/>
      <c r="F3" s="7"/>
      <c r="G3" s="7"/>
      <c r="H3" s="7"/>
      <c r="I3" s="7" t="s">
        <v>2</v>
      </c>
      <c r="J3" s="50"/>
      <c r="K3" s="50"/>
      <c r="L3" s="3"/>
      <c r="M3" s="3"/>
      <c r="N3" s="50"/>
      <c r="O3" s="50"/>
      <c r="P3" s="50"/>
      <c r="Q3" s="50"/>
      <c r="R3" s="50"/>
      <c r="S3" s="50"/>
      <c r="T3" s="3" t="s">
        <v>2</v>
      </c>
    </row>
    <row r="4" ht="14" customHeight="1" spans="1:20">
      <c r="A4" s="3"/>
      <c r="B4" s="4"/>
      <c r="C4" s="4"/>
      <c r="D4" s="4"/>
      <c r="E4" s="4"/>
      <c r="F4" s="4"/>
      <c r="G4" s="4"/>
      <c r="H4" s="8" t="s">
        <v>108</v>
      </c>
      <c r="I4" s="8"/>
      <c r="J4" s="8"/>
      <c r="K4" s="4"/>
      <c r="L4" s="4"/>
      <c r="M4" s="4"/>
      <c r="N4" s="4"/>
      <c r="O4" s="4"/>
      <c r="P4" s="4"/>
      <c r="Q4" s="4"/>
      <c r="R4" s="4"/>
      <c r="S4" s="4"/>
      <c r="T4" s="4"/>
    </row>
    <row r="5" ht="24" customHeight="1" spans="1:20">
      <c r="A5" s="9"/>
      <c r="B5" s="10"/>
      <c r="C5" s="11"/>
      <c r="D5" s="12"/>
      <c r="E5" s="12"/>
      <c r="F5" s="12"/>
      <c r="G5" s="12"/>
      <c r="H5" s="12"/>
      <c r="I5" s="51"/>
      <c r="J5" s="52" t="s">
        <v>4</v>
      </c>
      <c r="K5" s="53"/>
      <c r="L5" s="54" t="s">
        <v>5</v>
      </c>
      <c r="M5" s="55"/>
      <c r="N5" s="55"/>
      <c r="O5" s="55"/>
      <c r="P5" s="54" t="s">
        <v>6</v>
      </c>
      <c r="Q5" s="55"/>
      <c r="R5" s="55"/>
      <c r="S5" s="89"/>
      <c r="T5" s="90"/>
    </row>
    <row r="6" spans="1:20">
      <c r="A6" s="13" t="s">
        <v>7</v>
      </c>
      <c r="B6" s="14" t="s">
        <v>8</v>
      </c>
      <c r="C6" s="15" t="s">
        <v>9</v>
      </c>
      <c r="D6" s="16" t="s">
        <v>10</v>
      </c>
      <c r="E6" s="16" t="s">
        <v>11</v>
      </c>
      <c r="F6" s="16" t="s">
        <v>12</v>
      </c>
      <c r="G6" s="16" t="s">
        <v>13</v>
      </c>
      <c r="H6" s="16" t="s">
        <v>14</v>
      </c>
      <c r="I6" s="14" t="s">
        <v>15</v>
      </c>
      <c r="J6" s="15" t="s">
        <v>2</v>
      </c>
      <c r="K6" s="56" t="s">
        <v>16</v>
      </c>
      <c r="L6" s="57"/>
      <c r="M6" s="58"/>
      <c r="N6" s="58"/>
      <c r="O6" s="58"/>
      <c r="P6" s="16"/>
      <c r="Q6" s="15"/>
      <c r="R6" s="15"/>
      <c r="S6" s="16" t="s">
        <v>17</v>
      </c>
      <c r="T6" s="91"/>
    </row>
    <row r="7" spans="1:20">
      <c r="A7" s="13"/>
      <c r="B7" s="14"/>
      <c r="C7" s="15"/>
      <c r="D7" s="16"/>
      <c r="E7" s="16"/>
      <c r="F7" s="16"/>
      <c r="G7" s="16"/>
      <c r="H7" s="16"/>
      <c r="I7" s="16"/>
      <c r="J7" s="56"/>
      <c r="K7" s="16"/>
      <c r="L7" s="59"/>
      <c r="M7" s="15"/>
      <c r="N7" s="15"/>
      <c r="O7" s="15"/>
      <c r="P7" s="59" t="s">
        <v>18</v>
      </c>
      <c r="Q7" s="15"/>
      <c r="R7" s="15"/>
      <c r="S7" s="16"/>
      <c r="T7" s="91"/>
    </row>
    <row r="8" spans="1:20">
      <c r="A8" s="13"/>
      <c r="B8" s="14"/>
      <c r="C8" s="15"/>
      <c r="D8" s="16"/>
      <c r="E8" s="16"/>
      <c r="F8" s="16"/>
      <c r="G8" s="16"/>
      <c r="H8" s="16"/>
      <c r="I8" s="16"/>
      <c r="J8" s="16"/>
      <c r="K8" s="16"/>
      <c r="L8" s="14"/>
      <c r="M8" s="56" t="s">
        <v>19</v>
      </c>
      <c r="N8" s="60"/>
      <c r="O8" s="61"/>
      <c r="P8" s="14"/>
      <c r="Q8" s="59" t="s">
        <v>20</v>
      </c>
      <c r="R8" s="15"/>
      <c r="S8" s="16"/>
      <c r="T8" s="91"/>
    </row>
    <row r="9" spans="1:20">
      <c r="A9" s="13"/>
      <c r="B9" s="14"/>
      <c r="C9" s="15"/>
      <c r="D9" s="16"/>
      <c r="E9" s="16"/>
      <c r="F9" s="16"/>
      <c r="G9" s="16"/>
      <c r="H9" s="16"/>
      <c r="I9" s="16"/>
      <c r="J9" s="16" t="s">
        <v>21</v>
      </c>
      <c r="K9" s="16"/>
      <c r="L9" s="14" t="s">
        <v>22</v>
      </c>
      <c r="M9" s="62"/>
      <c r="N9" s="63"/>
      <c r="O9" s="64"/>
      <c r="P9" s="14"/>
      <c r="Q9" s="14" t="s">
        <v>23</v>
      </c>
      <c r="R9" s="56" t="s">
        <v>24</v>
      </c>
      <c r="S9" s="57"/>
      <c r="T9" s="92"/>
    </row>
    <row r="10" ht="40" customHeight="1" spans="1:20">
      <c r="A10" s="13"/>
      <c r="B10" s="14"/>
      <c r="C10" s="15"/>
      <c r="D10" s="16"/>
      <c r="E10" s="16"/>
      <c r="F10" s="16"/>
      <c r="G10" s="16"/>
      <c r="H10" s="16"/>
      <c r="I10" s="16"/>
      <c r="J10" s="16"/>
      <c r="K10" s="16"/>
      <c r="L10" s="14"/>
      <c r="M10" s="62"/>
      <c r="N10" s="65"/>
      <c r="O10" s="64"/>
      <c r="P10" s="14"/>
      <c r="Q10" s="14"/>
      <c r="R10" s="14"/>
      <c r="S10" s="93" t="s">
        <v>25</v>
      </c>
      <c r="T10" s="94" t="s">
        <v>26</v>
      </c>
    </row>
    <row r="11" spans="1:20">
      <c r="A11" s="17" t="s">
        <v>27</v>
      </c>
      <c r="B11" s="18"/>
      <c r="C11" s="19"/>
      <c r="D11" s="19"/>
      <c r="E11" s="19"/>
      <c r="F11" s="19"/>
      <c r="G11" s="19"/>
      <c r="H11" s="20"/>
      <c r="I11" s="20"/>
      <c r="J11" s="20"/>
      <c r="K11" s="20"/>
      <c r="L11" s="19"/>
      <c r="M11" s="66"/>
      <c r="N11" s="66"/>
      <c r="O11" s="66"/>
      <c r="P11" s="66"/>
      <c r="Q11" s="66"/>
      <c r="R11" s="66"/>
      <c r="S11" s="19"/>
      <c r="T11" s="95"/>
    </row>
    <row r="12" spans="1:20">
      <c r="A12" s="21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67"/>
      <c r="N12" s="68"/>
      <c r="O12" s="69"/>
      <c r="P12" s="70"/>
      <c r="Q12" s="70"/>
      <c r="R12" s="70"/>
      <c r="S12" s="70"/>
      <c r="T12" s="96"/>
    </row>
    <row r="13" spans="1:20">
      <c r="A13" s="23" t="s">
        <v>28</v>
      </c>
      <c r="B13" s="24"/>
      <c r="C13" s="24"/>
      <c r="D13" s="24"/>
      <c r="E13" s="24"/>
      <c r="F13" s="25"/>
      <c r="G13" s="22"/>
      <c r="H13" s="22"/>
      <c r="I13" s="22"/>
      <c r="J13" s="22"/>
      <c r="K13" s="22"/>
      <c r="L13" s="71"/>
      <c r="M13" s="72"/>
      <c r="N13" s="72"/>
      <c r="O13" s="73"/>
      <c r="P13" s="74"/>
      <c r="Q13" s="74"/>
      <c r="R13" s="74"/>
      <c r="S13" s="71" t="s">
        <v>29</v>
      </c>
      <c r="T13" s="97"/>
    </row>
    <row r="14" spans="1:20">
      <c r="A14" s="17" t="s">
        <v>30</v>
      </c>
      <c r="B14" s="26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66"/>
      <c r="N14" s="66"/>
      <c r="O14" s="66"/>
      <c r="P14" s="66"/>
      <c r="Q14" s="66"/>
      <c r="R14" s="66"/>
      <c r="S14" s="20"/>
      <c r="T14" s="98"/>
    </row>
    <row r="15" s="1" customFormat="1" ht="92" customHeight="1" spans="1:20">
      <c r="A15" s="27"/>
      <c r="B15" s="28" t="s">
        <v>72</v>
      </c>
      <c r="C15" s="29" t="s">
        <v>73</v>
      </c>
      <c r="D15" s="29" t="s">
        <v>91</v>
      </c>
      <c r="E15" s="29">
        <v>2022.11</v>
      </c>
      <c r="F15" s="29">
        <v>2025.12</v>
      </c>
      <c r="G15" s="29">
        <v>7440.35</v>
      </c>
      <c r="H15" s="29">
        <v>7440.35</v>
      </c>
      <c r="I15" s="29">
        <v>100</v>
      </c>
      <c r="J15" s="29">
        <v>0</v>
      </c>
      <c r="K15" s="29">
        <v>0</v>
      </c>
      <c r="L15" s="75" t="s">
        <v>95</v>
      </c>
      <c r="M15" s="76"/>
      <c r="N15" s="77"/>
      <c r="O15" s="78"/>
      <c r="P15" s="79">
        <v>7852.21</v>
      </c>
      <c r="Q15" s="79">
        <v>0</v>
      </c>
      <c r="R15" s="79">
        <v>0</v>
      </c>
      <c r="S15" s="99" t="s">
        <v>76</v>
      </c>
      <c r="T15" s="100" t="s">
        <v>77</v>
      </c>
    </row>
    <row r="16" spans="1:20">
      <c r="A16" s="23" t="s">
        <v>28</v>
      </c>
      <c r="B16" s="24"/>
      <c r="C16" s="24"/>
      <c r="D16" s="24"/>
      <c r="E16" s="24"/>
      <c r="F16" s="25"/>
      <c r="G16" s="30"/>
      <c r="H16" s="30"/>
      <c r="I16" s="30"/>
      <c r="J16" s="30"/>
      <c r="K16" s="29"/>
      <c r="L16" s="71"/>
      <c r="M16" s="72"/>
      <c r="N16" s="72"/>
      <c r="O16" s="73"/>
      <c r="P16" s="74"/>
      <c r="Q16" s="74"/>
      <c r="R16" s="74"/>
      <c r="S16" s="71" t="s">
        <v>29</v>
      </c>
      <c r="T16" s="97"/>
    </row>
    <row r="17" spans="1:20">
      <c r="A17" s="31" t="s">
        <v>31</v>
      </c>
      <c r="B17" s="32"/>
      <c r="C17" s="33"/>
      <c r="D17" s="33"/>
      <c r="E17" s="33"/>
      <c r="F17" s="33"/>
      <c r="G17" s="33"/>
      <c r="H17" s="32"/>
      <c r="I17" s="32"/>
      <c r="J17" s="32"/>
      <c r="K17" s="29"/>
      <c r="L17" s="33"/>
      <c r="M17" s="80"/>
      <c r="N17" s="80"/>
      <c r="O17" s="80"/>
      <c r="P17" s="80"/>
      <c r="Q17" s="80"/>
      <c r="R17" s="80"/>
      <c r="S17" s="33"/>
      <c r="T17" s="101"/>
    </row>
    <row r="18" s="2" customFormat="1" spans="1:21">
      <c r="A18" s="34"/>
      <c r="B18" s="29"/>
      <c r="C18" s="29"/>
      <c r="D18" s="29"/>
      <c r="E18" s="35"/>
      <c r="F18" s="36"/>
      <c r="G18" s="36"/>
      <c r="H18" s="37"/>
      <c r="I18" s="37"/>
      <c r="J18" s="81"/>
      <c r="K18" s="29"/>
      <c r="L18" s="82"/>
      <c r="M18" s="83"/>
      <c r="N18" s="84"/>
      <c r="O18" s="85"/>
      <c r="P18" s="79"/>
      <c r="Q18" s="79"/>
      <c r="R18" s="79"/>
      <c r="S18" s="102"/>
      <c r="T18" s="103"/>
      <c r="U18" s="104"/>
    </row>
    <row r="19" spans="1:20">
      <c r="A19" s="23" t="s">
        <v>28</v>
      </c>
      <c r="B19" s="24"/>
      <c r="C19" s="24"/>
      <c r="D19" s="24"/>
      <c r="E19" s="24"/>
      <c r="F19" s="25"/>
      <c r="G19" s="38"/>
      <c r="H19" s="38"/>
      <c r="I19" s="38"/>
      <c r="J19" s="38"/>
      <c r="K19" s="29"/>
      <c r="L19" s="71"/>
      <c r="M19" s="72"/>
      <c r="N19" s="72"/>
      <c r="O19" s="73"/>
      <c r="P19" s="74"/>
      <c r="Q19" s="74"/>
      <c r="R19" s="74"/>
      <c r="S19" s="105" t="s">
        <v>29</v>
      </c>
      <c r="T19" s="106"/>
    </row>
    <row r="20" spans="1:20">
      <c r="A20" s="31" t="s">
        <v>37</v>
      </c>
      <c r="B20" s="32"/>
      <c r="C20" s="39"/>
      <c r="D20" s="39"/>
      <c r="E20" s="39"/>
      <c r="F20" s="39"/>
      <c r="G20" s="39"/>
      <c r="H20" s="40"/>
      <c r="I20" s="40"/>
      <c r="J20" s="40"/>
      <c r="K20" s="29"/>
      <c r="L20" s="19"/>
      <c r="M20" s="66"/>
      <c r="N20" s="66"/>
      <c r="O20" s="66"/>
      <c r="P20" s="66"/>
      <c r="Q20" s="66"/>
      <c r="R20" s="66"/>
      <c r="S20" s="19"/>
      <c r="T20" s="95"/>
    </row>
    <row r="21" spans="1:20">
      <c r="A21" s="41"/>
      <c r="B21" s="28"/>
      <c r="C21" s="28"/>
      <c r="D21" s="29"/>
      <c r="E21" s="29"/>
      <c r="F21" s="29"/>
      <c r="G21" s="29"/>
      <c r="H21" s="29"/>
      <c r="I21" s="29"/>
      <c r="J21" s="29"/>
      <c r="K21" s="29"/>
      <c r="L21" s="29"/>
      <c r="M21" s="75"/>
      <c r="N21" s="86"/>
      <c r="O21" s="79"/>
      <c r="P21" s="28"/>
      <c r="Q21" s="28"/>
      <c r="R21" s="28"/>
      <c r="S21" s="107"/>
      <c r="T21" s="108"/>
    </row>
    <row r="22" spans="1:20">
      <c r="A22" s="23" t="s">
        <v>28</v>
      </c>
      <c r="B22" s="24"/>
      <c r="C22" s="24"/>
      <c r="D22" s="24"/>
      <c r="E22" s="24"/>
      <c r="F22" s="25"/>
      <c r="G22" s="42"/>
      <c r="H22" s="43"/>
      <c r="I22" s="43"/>
      <c r="J22" s="43"/>
      <c r="K22" s="29"/>
      <c r="L22" s="71"/>
      <c r="M22" s="72"/>
      <c r="N22" s="72"/>
      <c r="O22" s="73"/>
      <c r="P22" s="74"/>
      <c r="Q22" s="74"/>
      <c r="R22" s="74"/>
      <c r="S22" s="109" t="s">
        <v>29</v>
      </c>
      <c r="T22" s="110"/>
    </row>
    <row r="23" ht="48" customHeight="1" spans="1:20">
      <c r="A23" s="44" t="s">
        <v>38</v>
      </c>
      <c r="B23" s="45"/>
      <c r="C23" s="45"/>
      <c r="D23" s="45"/>
      <c r="E23" s="45"/>
      <c r="F23" s="46"/>
      <c r="G23" s="47">
        <f>SUM(G15:G22)</f>
        <v>7440.35</v>
      </c>
      <c r="H23" s="47">
        <f t="shared" ref="H23:K23" si="0">H15</f>
        <v>7440.35</v>
      </c>
      <c r="I23" s="47">
        <f t="shared" si="0"/>
        <v>100</v>
      </c>
      <c r="J23" s="47">
        <f t="shared" si="0"/>
        <v>0</v>
      </c>
      <c r="K23" s="47">
        <f t="shared" si="0"/>
        <v>0</v>
      </c>
      <c r="L23" s="87" t="s">
        <v>78</v>
      </c>
      <c r="M23" s="88"/>
      <c r="N23" s="88"/>
      <c r="O23" s="88"/>
      <c r="P23" s="88"/>
      <c r="Q23" s="88"/>
      <c r="R23" s="88"/>
      <c r="S23" s="88"/>
      <c r="T23" s="111"/>
    </row>
    <row r="24" customFormat="1" ht="20" customHeight="1" spans="1:19">
      <c r="A24" s="48" t="s">
        <v>109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</row>
  </sheetData>
  <mergeCells count="44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S18:T18"/>
    <mergeCell ref="A19:F19"/>
    <mergeCell ref="L19:O19"/>
    <mergeCell ref="S19:T19"/>
    <mergeCell ref="M21:O21"/>
    <mergeCell ref="S21:T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L5:O6"/>
    <mergeCell ref="P5:R6"/>
    <mergeCell ref="S6:T9"/>
    <mergeCell ref="M8:O10"/>
  </mergeCells>
  <pageMargins left="0.75" right="0.75" top="1" bottom="1" header="0.5" footer="0.5"/>
  <pageSetup paperSize="9" scale="69" orientation="landscape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workbookViewId="0">
      <selection activeCell="A1" sqref="$A1:$XFD1048576"/>
    </sheetView>
  </sheetViews>
  <sheetFormatPr defaultColWidth="9" defaultRowHeight="14.25"/>
  <cols>
    <col min="1" max="1" width="4.15833333333333" customWidth="1"/>
    <col min="2" max="2" width="14.75" customWidth="1"/>
    <col min="3" max="3" width="20.3166666666667" customWidth="1"/>
    <col min="4" max="4" width="7.5" customWidth="1"/>
    <col min="5" max="5" width="6.875" customWidth="1"/>
    <col min="6" max="6" width="7.125" customWidth="1"/>
    <col min="7" max="7" width="8.25" customWidth="1"/>
    <col min="8" max="8" width="7.94166666666667" customWidth="1"/>
    <col min="9" max="9" width="6.25" customWidth="1"/>
    <col min="10" max="10" width="12.1916666666667" customWidth="1"/>
    <col min="11" max="11" width="10.625" customWidth="1"/>
    <col min="12" max="12" width="7.25" customWidth="1"/>
    <col min="14" max="14" width="3.75" customWidth="1"/>
    <col min="15" max="15" width="5.375" customWidth="1"/>
    <col min="16" max="16" width="6.525" customWidth="1"/>
    <col min="17" max="17" width="6.53333333333333" customWidth="1"/>
    <col min="18" max="18" width="7.375" customWidth="1"/>
    <col min="19" max="19" width="11.225" customWidth="1"/>
    <col min="20" max="20" width="13.0666666666667" customWidth="1"/>
  </cols>
  <sheetData>
    <row r="1" ht="23" customHeight="1" spans="1:20">
      <c r="A1" s="3"/>
      <c r="B1" s="4" t="s">
        <v>110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8" customHeight="1" spans="1:20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5" t="s">
        <v>1</v>
      </c>
      <c r="B3" s="5"/>
      <c r="C3" s="6" t="s">
        <v>70</v>
      </c>
      <c r="D3" s="7"/>
      <c r="E3" s="7"/>
      <c r="F3" s="7"/>
      <c r="G3" s="7"/>
      <c r="H3" s="7"/>
      <c r="I3" s="7" t="s">
        <v>2</v>
      </c>
      <c r="J3" s="50"/>
      <c r="K3" s="50"/>
      <c r="L3" s="3"/>
      <c r="M3" s="3"/>
      <c r="N3" s="50"/>
      <c r="O3" s="50"/>
      <c r="P3" s="50"/>
      <c r="Q3" s="50"/>
      <c r="R3" s="50"/>
      <c r="S3" s="50"/>
      <c r="T3" s="3" t="s">
        <v>2</v>
      </c>
    </row>
    <row r="4" ht="14" customHeight="1" spans="1:20">
      <c r="A4" s="3"/>
      <c r="B4" s="4"/>
      <c r="C4" s="4"/>
      <c r="D4" s="4"/>
      <c r="E4" s="4"/>
      <c r="F4" s="4"/>
      <c r="G4" s="4"/>
      <c r="H4" s="8" t="s">
        <v>111</v>
      </c>
      <c r="I4" s="8"/>
      <c r="J4" s="8"/>
      <c r="K4" s="4"/>
      <c r="L4" s="4"/>
      <c r="M4" s="4"/>
      <c r="N4" s="4"/>
      <c r="O4" s="4"/>
      <c r="P4" s="4"/>
      <c r="Q4" s="4"/>
      <c r="R4" s="4"/>
      <c r="S4" s="4"/>
      <c r="T4" s="4"/>
    </row>
    <row r="5" ht="24" customHeight="1" spans="1:20">
      <c r="A5" s="9"/>
      <c r="B5" s="10"/>
      <c r="C5" s="11"/>
      <c r="D5" s="12"/>
      <c r="E5" s="12"/>
      <c r="F5" s="12"/>
      <c r="G5" s="12"/>
      <c r="H5" s="12"/>
      <c r="I5" s="51"/>
      <c r="J5" s="52" t="s">
        <v>4</v>
      </c>
      <c r="K5" s="53"/>
      <c r="L5" s="54" t="s">
        <v>5</v>
      </c>
      <c r="M5" s="55"/>
      <c r="N5" s="55"/>
      <c r="O5" s="55"/>
      <c r="P5" s="54" t="s">
        <v>6</v>
      </c>
      <c r="Q5" s="55"/>
      <c r="R5" s="55"/>
      <c r="S5" s="89"/>
      <c r="T5" s="90"/>
    </row>
    <row r="6" spans="1:20">
      <c r="A6" s="13" t="s">
        <v>7</v>
      </c>
      <c r="B6" s="14" t="s">
        <v>8</v>
      </c>
      <c r="C6" s="15" t="s">
        <v>9</v>
      </c>
      <c r="D6" s="16" t="s">
        <v>10</v>
      </c>
      <c r="E6" s="16" t="s">
        <v>11</v>
      </c>
      <c r="F6" s="16" t="s">
        <v>12</v>
      </c>
      <c r="G6" s="16" t="s">
        <v>13</v>
      </c>
      <c r="H6" s="16" t="s">
        <v>14</v>
      </c>
      <c r="I6" s="14" t="s">
        <v>15</v>
      </c>
      <c r="J6" s="15" t="s">
        <v>2</v>
      </c>
      <c r="K6" s="56" t="s">
        <v>16</v>
      </c>
      <c r="L6" s="57"/>
      <c r="M6" s="58"/>
      <c r="N6" s="58"/>
      <c r="O6" s="58"/>
      <c r="P6" s="16"/>
      <c r="Q6" s="15"/>
      <c r="R6" s="15"/>
      <c r="S6" s="16" t="s">
        <v>17</v>
      </c>
      <c r="T6" s="91"/>
    </row>
    <row r="7" spans="1:20">
      <c r="A7" s="13"/>
      <c r="B7" s="14"/>
      <c r="C7" s="15"/>
      <c r="D7" s="16"/>
      <c r="E7" s="16"/>
      <c r="F7" s="16"/>
      <c r="G7" s="16"/>
      <c r="H7" s="16"/>
      <c r="I7" s="16"/>
      <c r="J7" s="56"/>
      <c r="K7" s="16"/>
      <c r="L7" s="59"/>
      <c r="M7" s="15"/>
      <c r="N7" s="15"/>
      <c r="O7" s="15"/>
      <c r="P7" s="59" t="s">
        <v>18</v>
      </c>
      <c r="Q7" s="15"/>
      <c r="R7" s="15"/>
      <c r="S7" s="16"/>
      <c r="T7" s="91"/>
    </row>
    <row r="8" spans="1:20">
      <c r="A8" s="13"/>
      <c r="B8" s="14"/>
      <c r="C8" s="15"/>
      <c r="D8" s="16"/>
      <c r="E8" s="16"/>
      <c r="F8" s="16"/>
      <c r="G8" s="16"/>
      <c r="H8" s="16"/>
      <c r="I8" s="16"/>
      <c r="J8" s="16"/>
      <c r="K8" s="16"/>
      <c r="L8" s="14"/>
      <c r="M8" s="56" t="s">
        <v>19</v>
      </c>
      <c r="N8" s="60"/>
      <c r="O8" s="61"/>
      <c r="P8" s="14"/>
      <c r="Q8" s="59" t="s">
        <v>20</v>
      </c>
      <c r="R8" s="15"/>
      <c r="S8" s="16"/>
      <c r="T8" s="91"/>
    </row>
    <row r="9" spans="1:20">
      <c r="A9" s="13"/>
      <c r="B9" s="14"/>
      <c r="C9" s="15"/>
      <c r="D9" s="16"/>
      <c r="E9" s="16"/>
      <c r="F9" s="16"/>
      <c r="G9" s="16"/>
      <c r="H9" s="16"/>
      <c r="I9" s="16"/>
      <c r="J9" s="16" t="s">
        <v>21</v>
      </c>
      <c r="K9" s="16"/>
      <c r="L9" s="14" t="s">
        <v>22</v>
      </c>
      <c r="M9" s="62"/>
      <c r="N9" s="63"/>
      <c r="O9" s="64"/>
      <c r="P9" s="14"/>
      <c r="Q9" s="14" t="s">
        <v>23</v>
      </c>
      <c r="R9" s="56" t="s">
        <v>24</v>
      </c>
      <c r="S9" s="57"/>
      <c r="T9" s="92"/>
    </row>
    <row r="10" ht="40" customHeight="1" spans="1:20">
      <c r="A10" s="13"/>
      <c r="B10" s="14"/>
      <c r="C10" s="15"/>
      <c r="D10" s="16"/>
      <c r="E10" s="16"/>
      <c r="F10" s="16"/>
      <c r="G10" s="16"/>
      <c r="H10" s="16"/>
      <c r="I10" s="16"/>
      <c r="J10" s="16"/>
      <c r="K10" s="16"/>
      <c r="L10" s="14"/>
      <c r="M10" s="62"/>
      <c r="N10" s="65"/>
      <c r="O10" s="64"/>
      <c r="P10" s="14"/>
      <c r="Q10" s="14"/>
      <c r="R10" s="14"/>
      <c r="S10" s="93" t="s">
        <v>25</v>
      </c>
      <c r="T10" s="94" t="s">
        <v>26</v>
      </c>
    </row>
    <row r="11" spans="1:20">
      <c r="A11" s="17" t="s">
        <v>27</v>
      </c>
      <c r="B11" s="18"/>
      <c r="C11" s="19"/>
      <c r="D11" s="19"/>
      <c r="E11" s="19"/>
      <c r="F11" s="19"/>
      <c r="G11" s="19"/>
      <c r="H11" s="20"/>
      <c r="I11" s="20"/>
      <c r="J11" s="20"/>
      <c r="K11" s="20"/>
      <c r="L11" s="19"/>
      <c r="M11" s="66"/>
      <c r="N11" s="66"/>
      <c r="O11" s="66"/>
      <c r="P11" s="66"/>
      <c r="Q11" s="66"/>
      <c r="R11" s="66"/>
      <c r="S11" s="19"/>
      <c r="T11" s="95"/>
    </row>
    <row r="12" spans="1:20">
      <c r="A12" s="21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67"/>
      <c r="N12" s="68"/>
      <c r="O12" s="69"/>
      <c r="P12" s="70"/>
      <c r="Q12" s="70"/>
      <c r="R12" s="70"/>
      <c r="S12" s="70"/>
      <c r="T12" s="96"/>
    </row>
    <row r="13" spans="1:20">
      <c r="A13" s="23" t="s">
        <v>28</v>
      </c>
      <c r="B13" s="24"/>
      <c r="C13" s="24"/>
      <c r="D13" s="24"/>
      <c r="E13" s="24"/>
      <c r="F13" s="25"/>
      <c r="G13" s="22"/>
      <c r="H13" s="22"/>
      <c r="I13" s="22"/>
      <c r="J13" s="22"/>
      <c r="K13" s="22"/>
      <c r="L13" s="71"/>
      <c r="M13" s="72"/>
      <c r="N13" s="72"/>
      <c r="O13" s="73"/>
      <c r="P13" s="74"/>
      <c r="Q13" s="74"/>
      <c r="R13" s="74"/>
      <c r="S13" s="71" t="s">
        <v>29</v>
      </c>
      <c r="T13" s="97"/>
    </row>
    <row r="14" spans="1:20">
      <c r="A14" s="17" t="s">
        <v>30</v>
      </c>
      <c r="B14" s="26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66"/>
      <c r="N14" s="66"/>
      <c r="O14" s="66"/>
      <c r="P14" s="66"/>
      <c r="Q14" s="66"/>
      <c r="R14" s="66"/>
      <c r="S14" s="20"/>
      <c r="T14" s="98"/>
    </row>
    <row r="15" s="1" customFormat="1" ht="92" customHeight="1" spans="1:20">
      <c r="A15" s="27"/>
      <c r="B15" s="28" t="s">
        <v>72</v>
      </c>
      <c r="C15" s="29" t="s">
        <v>73</v>
      </c>
      <c r="D15" s="29" t="s">
        <v>91</v>
      </c>
      <c r="E15" s="29">
        <v>2022.11</v>
      </c>
      <c r="F15" s="29">
        <v>2025.12</v>
      </c>
      <c r="G15" s="29">
        <v>7440.35</v>
      </c>
      <c r="H15" s="29">
        <v>7440.35</v>
      </c>
      <c r="I15" s="29">
        <v>100</v>
      </c>
      <c r="J15" s="29">
        <v>0</v>
      </c>
      <c r="K15" s="29">
        <v>0</v>
      </c>
      <c r="L15" s="75" t="s">
        <v>95</v>
      </c>
      <c r="M15" s="76"/>
      <c r="N15" s="77"/>
      <c r="O15" s="78"/>
      <c r="P15" s="79">
        <v>7852.21</v>
      </c>
      <c r="Q15" s="79">
        <v>0</v>
      </c>
      <c r="R15" s="79">
        <v>0</v>
      </c>
      <c r="S15" s="99" t="s">
        <v>76</v>
      </c>
      <c r="T15" s="100" t="s">
        <v>77</v>
      </c>
    </row>
    <row r="16" spans="1:20">
      <c r="A16" s="23" t="s">
        <v>28</v>
      </c>
      <c r="B16" s="24"/>
      <c r="C16" s="24"/>
      <c r="D16" s="24"/>
      <c r="E16" s="24"/>
      <c r="F16" s="25"/>
      <c r="G16" s="30"/>
      <c r="H16" s="30"/>
      <c r="I16" s="30"/>
      <c r="J16" s="30"/>
      <c r="K16" s="29"/>
      <c r="L16" s="71"/>
      <c r="M16" s="72"/>
      <c r="N16" s="72"/>
      <c r="O16" s="73"/>
      <c r="P16" s="74"/>
      <c r="Q16" s="74"/>
      <c r="R16" s="74"/>
      <c r="S16" s="71" t="s">
        <v>29</v>
      </c>
      <c r="T16" s="97"/>
    </row>
    <row r="17" spans="1:20">
      <c r="A17" s="31" t="s">
        <v>31</v>
      </c>
      <c r="B17" s="32"/>
      <c r="C17" s="33"/>
      <c r="D17" s="33"/>
      <c r="E17" s="33"/>
      <c r="F17" s="33"/>
      <c r="G17" s="33"/>
      <c r="H17" s="32"/>
      <c r="I17" s="32"/>
      <c r="J17" s="32"/>
      <c r="K17" s="29"/>
      <c r="L17" s="33"/>
      <c r="M17" s="80"/>
      <c r="N17" s="80"/>
      <c r="O17" s="80"/>
      <c r="P17" s="80"/>
      <c r="Q17" s="80"/>
      <c r="R17" s="80"/>
      <c r="S17" s="33"/>
      <c r="T17" s="101"/>
    </row>
    <row r="18" s="2" customFormat="1" spans="1:21">
      <c r="A18" s="34"/>
      <c r="B18" s="29"/>
      <c r="C18" s="29"/>
      <c r="D18" s="29"/>
      <c r="E18" s="35"/>
      <c r="F18" s="36"/>
      <c r="G18" s="36"/>
      <c r="H18" s="37"/>
      <c r="I18" s="37"/>
      <c r="J18" s="81"/>
      <c r="K18" s="29"/>
      <c r="L18" s="82"/>
      <c r="M18" s="83"/>
      <c r="N18" s="84"/>
      <c r="O18" s="85"/>
      <c r="P18" s="79"/>
      <c r="Q18" s="79"/>
      <c r="R18" s="79"/>
      <c r="S18" s="102"/>
      <c r="T18" s="103"/>
      <c r="U18" s="104"/>
    </row>
    <row r="19" spans="1:20">
      <c r="A19" s="23" t="s">
        <v>28</v>
      </c>
      <c r="B19" s="24"/>
      <c r="C19" s="24"/>
      <c r="D19" s="24"/>
      <c r="E19" s="24"/>
      <c r="F19" s="25"/>
      <c r="G19" s="38"/>
      <c r="H19" s="38"/>
      <c r="I19" s="38"/>
      <c r="J19" s="38"/>
      <c r="K19" s="29"/>
      <c r="L19" s="71"/>
      <c r="M19" s="72"/>
      <c r="N19" s="72"/>
      <c r="O19" s="73"/>
      <c r="P19" s="74"/>
      <c r="Q19" s="74"/>
      <c r="R19" s="74"/>
      <c r="S19" s="105" t="s">
        <v>29</v>
      </c>
      <c r="T19" s="106"/>
    </row>
    <row r="20" spans="1:20">
      <c r="A20" s="31" t="s">
        <v>37</v>
      </c>
      <c r="B20" s="32"/>
      <c r="C20" s="39"/>
      <c r="D20" s="39"/>
      <c r="E20" s="39"/>
      <c r="F20" s="39"/>
      <c r="G20" s="39"/>
      <c r="H20" s="40"/>
      <c r="I20" s="40"/>
      <c r="J20" s="40"/>
      <c r="K20" s="29"/>
      <c r="L20" s="19"/>
      <c r="M20" s="66"/>
      <c r="N20" s="66"/>
      <c r="O20" s="66"/>
      <c r="P20" s="66"/>
      <c r="Q20" s="66"/>
      <c r="R20" s="66"/>
      <c r="S20" s="19"/>
      <c r="T20" s="95"/>
    </row>
    <row r="21" spans="1:20">
      <c r="A21" s="41"/>
      <c r="B21" s="28"/>
      <c r="C21" s="28"/>
      <c r="D21" s="29"/>
      <c r="E21" s="29"/>
      <c r="F21" s="29"/>
      <c r="G21" s="29"/>
      <c r="H21" s="29"/>
      <c r="I21" s="29"/>
      <c r="J21" s="29"/>
      <c r="K21" s="29"/>
      <c r="L21" s="29"/>
      <c r="M21" s="75"/>
      <c r="N21" s="86"/>
      <c r="O21" s="79"/>
      <c r="P21" s="28"/>
      <c r="Q21" s="28"/>
      <c r="R21" s="28"/>
      <c r="S21" s="107"/>
      <c r="T21" s="108"/>
    </row>
    <row r="22" spans="1:20">
      <c r="A22" s="23" t="s">
        <v>28</v>
      </c>
      <c r="B22" s="24"/>
      <c r="C22" s="24"/>
      <c r="D22" s="24"/>
      <c r="E22" s="24"/>
      <c r="F22" s="25"/>
      <c r="G22" s="42"/>
      <c r="H22" s="43"/>
      <c r="I22" s="43"/>
      <c r="J22" s="43"/>
      <c r="K22" s="29"/>
      <c r="L22" s="71"/>
      <c r="M22" s="72"/>
      <c r="N22" s="72"/>
      <c r="O22" s="73"/>
      <c r="P22" s="74"/>
      <c r="Q22" s="74"/>
      <c r="R22" s="74"/>
      <c r="S22" s="109" t="s">
        <v>29</v>
      </c>
      <c r="T22" s="110"/>
    </row>
    <row r="23" ht="48" customHeight="1" spans="1:20">
      <c r="A23" s="44" t="s">
        <v>38</v>
      </c>
      <c r="B23" s="45"/>
      <c r="C23" s="45"/>
      <c r="D23" s="45"/>
      <c r="E23" s="45"/>
      <c r="F23" s="46"/>
      <c r="G23" s="47">
        <f>SUM(G15:G22)</f>
        <v>7440.35</v>
      </c>
      <c r="H23" s="47">
        <f t="shared" ref="H23:K23" si="0">H15</f>
        <v>7440.35</v>
      </c>
      <c r="I23" s="47">
        <f t="shared" si="0"/>
        <v>100</v>
      </c>
      <c r="J23" s="47">
        <f t="shared" si="0"/>
        <v>0</v>
      </c>
      <c r="K23" s="47">
        <f t="shared" si="0"/>
        <v>0</v>
      </c>
      <c r="L23" s="87" t="s">
        <v>78</v>
      </c>
      <c r="M23" s="88"/>
      <c r="N23" s="88"/>
      <c r="O23" s="88"/>
      <c r="P23" s="88"/>
      <c r="Q23" s="88"/>
      <c r="R23" s="88"/>
      <c r="S23" s="88"/>
      <c r="T23" s="111"/>
    </row>
    <row r="24" customFormat="1" ht="20" customHeight="1" spans="1:19">
      <c r="A24" s="48" t="s">
        <v>112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</row>
  </sheetData>
  <mergeCells count="44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S18:T18"/>
    <mergeCell ref="A19:F19"/>
    <mergeCell ref="L19:O19"/>
    <mergeCell ref="S19:T19"/>
    <mergeCell ref="M21:O21"/>
    <mergeCell ref="S21:T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L5:O6"/>
    <mergeCell ref="P5:R6"/>
    <mergeCell ref="S6:T9"/>
    <mergeCell ref="M8:O10"/>
  </mergeCells>
  <pageMargins left="0.75" right="0.75" top="1" bottom="1" header="0.5" footer="0.5"/>
  <pageSetup paperSize="9" scale="69" orientation="landscape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workbookViewId="0">
      <selection activeCell="A1" sqref="$A1:$XFD1048576"/>
    </sheetView>
  </sheetViews>
  <sheetFormatPr defaultColWidth="9" defaultRowHeight="14.25"/>
  <cols>
    <col min="1" max="1" width="4.15833333333333" customWidth="1"/>
    <col min="2" max="2" width="14.75" customWidth="1"/>
    <col min="3" max="3" width="20.3166666666667" customWidth="1"/>
    <col min="4" max="4" width="7.5" customWidth="1"/>
    <col min="5" max="5" width="6.875" customWidth="1"/>
    <col min="6" max="6" width="7.125" customWidth="1"/>
    <col min="7" max="7" width="8.25" customWidth="1"/>
    <col min="8" max="8" width="7.94166666666667" customWidth="1"/>
    <col min="9" max="9" width="6.25" customWidth="1"/>
    <col min="10" max="10" width="12.1916666666667" customWidth="1"/>
    <col min="11" max="11" width="10.625" customWidth="1"/>
    <col min="12" max="12" width="7.25" customWidth="1"/>
    <col min="14" max="14" width="3.75" customWidth="1"/>
    <col min="15" max="15" width="5.375" customWidth="1"/>
    <col min="16" max="16" width="6.525" customWidth="1"/>
    <col min="17" max="17" width="6.53333333333333" customWidth="1"/>
    <col min="18" max="18" width="7.375" customWidth="1"/>
    <col min="19" max="19" width="11.225" customWidth="1"/>
    <col min="20" max="20" width="13.0666666666667" customWidth="1"/>
  </cols>
  <sheetData>
    <row r="1" ht="23" customHeight="1" spans="1:20">
      <c r="A1" s="3"/>
      <c r="B1" s="4" t="s">
        <v>113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8" customHeight="1" spans="1:20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5" t="s">
        <v>1</v>
      </c>
      <c r="B3" s="5"/>
      <c r="C3" s="6" t="s">
        <v>70</v>
      </c>
      <c r="D3" s="7"/>
      <c r="E3" s="7"/>
      <c r="F3" s="7"/>
      <c r="G3" s="7"/>
      <c r="H3" s="7"/>
      <c r="I3" s="7" t="s">
        <v>2</v>
      </c>
      <c r="J3" s="50"/>
      <c r="K3" s="50"/>
      <c r="L3" s="3"/>
      <c r="M3" s="3"/>
      <c r="N3" s="50"/>
      <c r="O3" s="50"/>
      <c r="P3" s="50"/>
      <c r="Q3" s="50"/>
      <c r="R3" s="50"/>
      <c r="S3" s="50"/>
      <c r="T3" s="3" t="s">
        <v>2</v>
      </c>
    </row>
    <row r="4" ht="14" customHeight="1" spans="1:20">
      <c r="A4" s="3"/>
      <c r="B4" s="4"/>
      <c r="C4" s="4"/>
      <c r="D4" s="4"/>
      <c r="E4" s="4"/>
      <c r="F4" s="4"/>
      <c r="G4" s="4"/>
      <c r="H4" s="8" t="s">
        <v>114</v>
      </c>
      <c r="I4" s="8"/>
      <c r="J4" s="8"/>
      <c r="K4" s="4"/>
      <c r="L4" s="4"/>
      <c r="M4" s="4"/>
      <c r="N4" s="4"/>
      <c r="O4" s="4"/>
      <c r="P4" s="4"/>
      <c r="Q4" s="4"/>
      <c r="R4" s="4"/>
      <c r="S4" s="4"/>
      <c r="T4" s="4"/>
    </row>
    <row r="5" ht="24" customHeight="1" spans="1:20">
      <c r="A5" s="9"/>
      <c r="B5" s="10"/>
      <c r="C5" s="11"/>
      <c r="D5" s="12"/>
      <c r="E5" s="12"/>
      <c r="F5" s="12"/>
      <c r="G5" s="12"/>
      <c r="H5" s="12"/>
      <c r="I5" s="51"/>
      <c r="J5" s="52" t="s">
        <v>4</v>
      </c>
      <c r="K5" s="53"/>
      <c r="L5" s="54" t="s">
        <v>5</v>
      </c>
      <c r="M5" s="55"/>
      <c r="N5" s="55"/>
      <c r="O5" s="55"/>
      <c r="P5" s="54" t="s">
        <v>6</v>
      </c>
      <c r="Q5" s="55"/>
      <c r="R5" s="55"/>
      <c r="S5" s="89"/>
      <c r="T5" s="90"/>
    </row>
    <row r="6" spans="1:20">
      <c r="A6" s="13" t="s">
        <v>7</v>
      </c>
      <c r="B6" s="14" t="s">
        <v>8</v>
      </c>
      <c r="C6" s="15" t="s">
        <v>9</v>
      </c>
      <c r="D6" s="16" t="s">
        <v>10</v>
      </c>
      <c r="E6" s="16" t="s">
        <v>11</v>
      </c>
      <c r="F6" s="16" t="s">
        <v>12</v>
      </c>
      <c r="G6" s="16" t="s">
        <v>13</v>
      </c>
      <c r="H6" s="16" t="s">
        <v>14</v>
      </c>
      <c r="I6" s="14" t="s">
        <v>15</v>
      </c>
      <c r="J6" s="15" t="s">
        <v>2</v>
      </c>
      <c r="K6" s="56" t="s">
        <v>16</v>
      </c>
      <c r="L6" s="57"/>
      <c r="M6" s="58"/>
      <c r="N6" s="58"/>
      <c r="O6" s="58"/>
      <c r="P6" s="16"/>
      <c r="Q6" s="15"/>
      <c r="R6" s="15"/>
      <c r="S6" s="16" t="s">
        <v>17</v>
      </c>
      <c r="T6" s="91"/>
    </row>
    <row r="7" spans="1:20">
      <c r="A7" s="13"/>
      <c r="B7" s="14"/>
      <c r="C7" s="15"/>
      <c r="D7" s="16"/>
      <c r="E7" s="16"/>
      <c r="F7" s="16"/>
      <c r="G7" s="16"/>
      <c r="H7" s="16"/>
      <c r="I7" s="16"/>
      <c r="J7" s="56"/>
      <c r="K7" s="16"/>
      <c r="L7" s="59"/>
      <c r="M7" s="15"/>
      <c r="N7" s="15"/>
      <c r="O7" s="15"/>
      <c r="P7" s="59" t="s">
        <v>18</v>
      </c>
      <c r="Q7" s="15"/>
      <c r="R7" s="15"/>
      <c r="S7" s="16"/>
      <c r="T7" s="91"/>
    </row>
    <row r="8" spans="1:20">
      <c r="A8" s="13"/>
      <c r="B8" s="14"/>
      <c r="C8" s="15"/>
      <c r="D8" s="16"/>
      <c r="E8" s="16"/>
      <c r="F8" s="16"/>
      <c r="G8" s="16"/>
      <c r="H8" s="16"/>
      <c r="I8" s="16"/>
      <c r="J8" s="16"/>
      <c r="K8" s="16"/>
      <c r="L8" s="14"/>
      <c r="M8" s="56" t="s">
        <v>19</v>
      </c>
      <c r="N8" s="60"/>
      <c r="O8" s="61"/>
      <c r="P8" s="14"/>
      <c r="Q8" s="59" t="s">
        <v>20</v>
      </c>
      <c r="R8" s="15"/>
      <c r="S8" s="16"/>
      <c r="T8" s="91"/>
    </row>
    <row r="9" spans="1:20">
      <c r="A9" s="13"/>
      <c r="B9" s="14"/>
      <c r="C9" s="15"/>
      <c r="D9" s="16"/>
      <c r="E9" s="16"/>
      <c r="F9" s="16"/>
      <c r="G9" s="16"/>
      <c r="H9" s="16"/>
      <c r="I9" s="16"/>
      <c r="J9" s="16" t="s">
        <v>21</v>
      </c>
      <c r="K9" s="16"/>
      <c r="L9" s="14" t="s">
        <v>22</v>
      </c>
      <c r="M9" s="62"/>
      <c r="N9" s="63"/>
      <c r="O9" s="64"/>
      <c r="P9" s="14"/>
      <c r="Q9" s="14" t="s">
        <v>23</v>
      </c>
      <c r="R9" s="56" t="s">
        <v>24</v>
      </c>
      <c r="S9" s="57"/>
      <c r="T9" s="92"/>
    </row>
    <row r="10" ht="40" customHeight="1" spans="1:20">
      <c r="A10" s="13"/>
      <c r="B10" s="14"/>
      <c r="C10" s="15"/>
      <c r="D10" s="16"/>
      <c r="E10" s="16"/>
      <c r="F10" s="16"/>
      <c r="G10" s="16"/>
      <c r="H10" s="16"/>
      <c r="I10" s="16"/>
      <c r="J10" s="16"/>
      <c r="K10" s="16"/>
      <c r="L10" s="14"/>
      <c r="M10" s="62"/>
      <c r="N10" s="65"/>
      <c r="O10" s="64"/>
      <c r="P10" s="14"/>
      <c r="Q10" s="14"/>
      <c r="R10" s="14"/>
      <c r="S10" s="93" t="s">
        <v>25</v>
      </c>
      <c r="T10" s="94" t="s">
        <v>26</v>
      </c>
    </row>
    <row r="11" spans="1:20">
      <c r="A11" s="17" t="s">
        <v>27</v>
      </c>
      <c r="B11" s="18"/>
      <c r="C11" s="19"/>
      <c r="D11" s="19"/>
      <c r="E11" s="19"/>
      <c r="F11" s="19"/>
      <c r="G11" s="19"/>
      <c r="H11" s="20"/>
      <c r="I11" s="20"/>
      <c r="J11" s="20"/>
      <c r="K11" s="20"/>
      <c r="L11" s="19"/>
      <c r="M11" s="66"/>
      <c r="N11" s="66"/>
      <c r="O11" s="66"/>
      <c r="P11" s="66"/>
      <c r="Q11" s="66"/>
      <c r="R11" s="66"/>
      <c r="S11" s="19"/>
      <c r="T11" s="95"/>
    </row>
    <row r="12" spans="1:20">
      <c r="A12" s="21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67"/>
      <c r="N12" s="68"/>
      <c r="O12" s="69"/>
      <c r="P12" s="70"/>
      <c r="Q12" s="70"/>
      <c r="R12" s="70"/>
      <c r="S12" s="70"/>
      <c r="T12" s="96"/>
    </row>
    <row r="13" spans="1:20">
      <c r="A13" s="23" t="s">
        <v>28</v>
      </c>
      <c r="B13" s="24"/>
      <c r="C13" s="24"/>
      <c r="D13" s="24"/>
      <c r="E13" s="24"/>
      <c r="F13" s="25"/>
      <c r="G13" s="22"/>
      <c r="H13" s="22"/>
      <c r="I13" s="22"/>
      <c r="J13" s="22"/>
      <c r="K13" s="22"/>
      <c r="L13" s="71"/>
      <c r="M13" s="72"/>
      <c r="N13" s="72"/>
      <c r="O13" s="73"/>
      <c r="P13" s="74"/>
      <c r="Q13" s="74"/>
      <c r="R13" s="74"/>
      <c r="S13" s="71" t="s">
        <v>29</v>
      </c>
      <c r="T13" s="97"/>
    </row>
    <row r="14" spans="1:20">
      <c r="A14" s="17" t="s">
        <v>30</v>
      </c>
      <c r="B14" s="26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66"/>
      <c r="N14" s="66"/>
      <c r="O14" s="66"/>
      <c r="P14" s="66"/>
      <c r="Q14" s="66"/>
      <c r="R14" s="66"/>
      <c r="S14" s="20"/>
      <c r="T14" s="98"/>
    </row>
    <row r="15" s="1" customFormat="1" ht="92" customHeight="1" spans="1:20">
      <c r="A15" s="27"/>
      <c r="B15" s="28" t="s">
        <v>72</v>
      </c>
      <c r="C15" s="29" t="s">
        <v>73</v>
      </c>
      <c r="D15" s="29" t="s">
        <v>91</v>
      </c>
      <c r="E15" s="29">
        <v>2022.11</v>
      </c>
      <c r="F15" s="29">
        <v>2025.12</v>
      </c>
      <c r="G15" s="29">
        <v>7440.35</v>
      </c>
      <c r="H15" s="29">
        <v>7440.35</v>
      </c>
      <c r="I15" s="29">
        <v>100</v>
      </c>
      <c r="J15" s="29">
        <v>0</v>
      </c>
      <c r="K15" s="29">
        <v>0</v>
      </c>
      <c r="L15" s="75" t="s">
        <v>95</v>
      </c>
      <c r="M15" s="76"/>
      <c r="N15" s="77"/>
      <c r="O15" s="78"/>
      <c r="P15" s="79">
        <v>7852.21</v>
      </c>
      <c r="Q15" s="79">
        <v>0</v>
      </c>
      <c r="R15" s="79">
        <v>0</v>
      </c>
      <c r="S15" s="99" t="s">
        <v>76</v>
      </c>
      <c r="T15" s="100" t="s">
        <v>77</v>
      </c>
    </row>
    <row r="16" spans="1:20">
      <c r="A16" s="23" t="s">
        <v>28</v>
      </c>
      <c r="B16" s="24"/>
      <c r="C16" s="24"/>
      <c r="D16" s="24"/>
      <c r="E16" s="24"/>
      <c r="F16" s="25"/>
      <c r="G16" s="30"/>
      <c r="H16" s="30"/>
      <c r="I16" s="30"/>
      <c r="J16" s="30"/>
      <c r="K16" s="29"/>
      <c r="L16" s="71"/>
      <c r="M16" s="72"/>
      <c r="N16" s="72"/>
      <c r="O16" s="73"/>
      <c r="P16" s="74"/>
      <c r="Q16" s="74"/>
      <c r="R16" s="74"/>
      <c r="S16" s="71" t="s">
        <v>29</v>
      </c>
      <c r="T16" s="97"/>
    </row>
    <row r="17" spans="1:20">
      <c r="A17" s="31" t="s">
        <v>31</v>
      </c>
      <c r="B17" s="32"/>
      <c r="C17" s="33"/>
      <c r="D17" s="33"/>
      <c r="E17" s="33"/>
      <c r="F17" s="33"/>
      <c r="G17" s="33"/>
      <c r="H17" s="32"/>
      <c r="I17" s="32"/>
      <c r="J17" s="32"/>
      <c r="K17" s="29"/>
      <c r="L17" s="33"/>
      <c r="M17" s="80"/>
      <c r="N17" s="80"/>
      <c r="O17" s="80"/>
      <c r="P17" s="80"/>
      <c r="Q17" s="80"/>
      <c r="R17" s="80"/>
      <c r="S17" s="33"/>
      <c r="T17" s="101"/>
    </row>
    <row r="18" s="2" customFormat="1" spans="1:21">
      <c r="A18" s="34"/>
      <c r="B18" s="29"/>
      <c r="C18" s="29"/>
      <c r="D18" s="29"/>
      <c r="E18" s="35"/>
      <c r="F18" s="36"/>
      <c r="G18" s="36"/>
      <c r="H18" s="37"/>
      <c r="I18" s="37"/>
      <c r="J18" s="81"/>
      <c r="K18" s="29"/>
      <c r="L18" s="82"/>
      <c r="M18" s="83"/>
      <c r="N18" s="84"/>
      <c r="O18" s="85"/>
      <c r="P18" s="79"/>
      <c r="Q18" s="79"/>
      <c r="R18" s="79"/>
      <c r="S18" s="102"/>
      <c r="T18" s="103"/>
      <c r="U18" s="104"/>
    </row>
    <row r="19" spans="1:20">
      <c r="A19" s="23" t="s">
        <v>28</v>
      </c>
      <c r="B19" s="24"/>
      <c r="C19" s="24"/>
      <c r="D19" s="24"/>
      <c r="E19" s="24"/>
      <c r="F19" s="25"/>
      <c r="G19" s="38"/>
      <c r="H19" s="38"/>
      <c r="I19" s="38"/>
      <c r="J19" s="38"/>
      <c r="K19" s="29"/>
      <c r="L19" s="71"/>
      <c r="M19" s="72"/>
      <c r="N19" s="72"/>
      <c r="O19" s="73"/>
      <c r="P19" s="74"/>
      <c r="Q19" s="74"/>
      <c r="R19" s="74"/>
      <c r="S19" s="105" t="s">
        <v>29</v>
      </c>
      <c r="T19" s="106"/>
    </row>
    <row r="20" spans="1:20">
      <c r="A20" s="31" t="s">
        <v>37</v>
      </c>
      <c r="B20" s="32"/>
      <c r="C20" s="39"/>
      <c r="D20" s="39"/>
      <c r="E20" s="39"/>
      <c r="F20" s="39"/>
      <c r="G20" s="39"/>
      <c r="H20" s="40"/>
      <c r="I20" s="40"/>
      <c r="J20" s="40"/>
      <c r="K20" s="29"/>
      <c r="L20" s="19"/>
      <c r="M20" s="66"/>
      <c r="N20" s="66"/>
      <c r="O20" s="66"/>
      <c r="P20" s="66"/>
      <c r="Q20" s="66"/>
      <c r="R20" s="66"/>
      <c r="S20" s="19"/>
      <c r="T20" s="95"/>
    </row>
    <row r="21" spans="1:20">
      <c r="A21" s="41"/>
      <c r="B21" s="28"/>
      <c r="C21" s="28"/>
      <c r="D21" s="29"/>
      <c r="E21" s="29"/>
      <c r="F21" s="29"/>
      <c r="G21" s="29"/>
      <c r="H21" s="29"/>
      <c r="I21" s="29"/>
      <c r="J21" s="29"/>
      <c r="K21" s="29"/>
      <c r="L21" s="29"/>
      <c r="M21" s="75"/>
      <c r="N21" s="86"/>
      <c r="O21" s="79"/>
      <c r="P21" s="28"/>
      <c r="Q21" s="28"/>
      <c r="R21" s="28"/>
      <c r="S21" s="107"/>
      <c r="T21" s="108"/>
    </row>
    <row r="22" spans="1:20">
      <c r="A22" s="23" t="s">
        <v>28</v>
      </c>
      <c r="B22" s="24"/>
      <c r="C22" s="24"/>
      <c r="D22" s="24"/>
      <c r="E22" s="24"/>
      <c r="F22" s="25"/>
      <c r="G22" s="42"/>
      <c r="H22" s="43"/>
      <c r="I22" s="43"/>
      <c r="J22" s="43"/>
      <c r="K22" s="29"/>
      <c r="L22" s="71"/>
      <c r="M22" s="72"/>
      <c r="N22" s="72"/>
      <c r="O22" s="73"/>
      <c r="P22" s="74"/>
      <c r="Q22" s="74"/>
      <c r="R22" s="74"/>
      <c r="S22" s="109" t="s">
        <v>29</v>
      </c>
      <c r="T22" s="110"/>
    </row>
    <row r="23" ht="48" customHeight="1" spans="1:20">
      <c r="A23" s="44" t="s">
        <v>38</v>
      </c>
      <c r="B23" s="45"/>
      <c r="C23" s="45"/>
      <c r="D23" s="45"/>
      <c r="E23" s="45"/>
      <c r="F23" s="46"/>
      <c r="G23" s="47">
        <f>SUM(G15:G22)</f>
        <v>7440.35</v>
      </c>
      <c r="H23" s="47">
        <f t="shared" ref="H23:K23" si="0">H15</f>
        <v>7440.35</v>
      </c>
      <c r="I23" s="47">
        <f t="shared" si="0"/>
        <v>100</v>
      </c>
      <c r="J23" s="47">
        <f t="shared" si="0"/>
        <v>0</v>
      </c>
      <c r="K23" s="47">
        <f t="shared" si="0"/>
        <v>0</v>
      </c>
      <c r="L23" s="87" t="s">
        <v>78</v>
      </c>
      <c r="M23" s="88"/>
      <c r="N23" s="88"/>
      <c r="O23" s="88"/>
      <c r="P23" s="88"/>
      <c r="Q23" s="88"/>
      <c r="R23" s="88"/>
      <c r="S23" s="88"/>
      <c r="T23" s="111"/>
    </row>
    <row r="24" customFormat="1" ht="20" customHeight="1" spans="1:19">
      <c r="A24" s="48" t="s">
        <v>115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</row>
  </sheetData>
  <mergeCells count="44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S18:T18"/>
    <mergeCell ref="A19:F19"/>
    <mergeCell ref="L19:O19"/>
    <mergeCell ref="S19:T19"/>
    <mergeCell ref="M21:O21"/>
    <mergeCell ref="S21:T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L5:O6"/>
    <mergeCell ref="P5:R6"/>
    <mergeCell ref="S6:T9"/>
    <mergeCell ref="M8:O10"/>
  </mergeCells>
  <pageMargins left="0.75" right="0.75" top="1" bottom="1" header="0.5" footer="0.5"/>
  <pageSetup paperSize="9" scale="69" orientation="landscape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workbookViewId="0">
      <selection activeCell="A1" sqref="$A1:$XFD1048576"/>
    </sheetView>
  </sheetViews>
  <sheetFormatPr defaultColWidth="9" defaultRowHeight="14.25"/>
  <cols>
    <col min="1" max="1" width="4.15833333333333" customWidth="1"/>
    <col min="2" max="2" width="14.75" customWidth="1"/>
    <col min="3" max="3" width="20.3166666666667" customWidth="1"/>
    <col min="4" max="4" width="7.5" customWidth="1"/>
    <col min="5" max="5" width="6.875" customWidth="1"/>
    <col min="6" max="6" width="7.125" customWidth="1"/>
    <col min="7" max="7" width="8.25" customWidth="1"/>
    <col min="8" max="8" width="7.94166666666667" customWidth="1"/>
    <col min="9" max="9" width="6.25" customWidth="1"/>
    <col min="10" max="10" width="12.1916666666667" customWidth="1"/>
    <col min="11" max="11" width="10.625" customWidth="1"/>
    <col min="12" max="12" width="7.25" customWidth="1"/>
    <col min="14" max="14" width="3.75" customWidth="1"/>
    <col min="15" max="15" width="5.375" customWidth="1"/>
    <col min="16" max="16" width="6.525" customWidth="1"/>
    <col min="17" max="17" width="6.53333333333333" customWidth="1"/>
    <col min="18" max="18" width="7.375" customWidth="1"/>
    <col min="19" max="19" width="11.225" customWidth="1"/>
    <col min="20" max="20" width="13.0666666666667" customWidth="1"/>
  </cols>
  <sheetData>
    <row r="1" ht="23" customHeight="1" spans="1:20">
      <c r="A1" s="3"/>
      <c r="B1" s="4" t="s">
        <v>116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8" customHeight="1" spans="1:20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5" t="s">
        <v>1</v>
      </c>
      <c r="B3" s="5"/>
      <c r="C3" s="6" t="s">
        <v>70</v>
      </c>
      <c r="D3" s="7"/>
      <c r="E3" s="7"/>
      <c r="F3" s="7"/>
      <c r="G3" s="7"/>
      <c r="H3" s="7"/>
      <c r="I3" s="7" t="s">
        <v>2</v>
      </c>
      <c r="J3" s="50"/>
      <c r="K3" s="50"/>
      <c r="L3" s="3"/>
      <c r="M3" s="3"/>
      <c r="N3" s="50"/>
      <c r="O3" s="50"/>
      <c r="P3" s="50"/>
      <c r="Q3" s="50"/>
      <c r="R3" s="50"/>
      <c r="S3" s="50"/>
      <c r="T3" s="3" t="s">
        <v>2</v>
      </c>
    </row>
    <row r="4" ht="14" customHeight="1" spans="1:20">
      <c r="A4" s="3"/>
      <c r="B4" s="4"/>
      <c r="C4" s="4"/>
      <c r="D4" s="4"/>
      <c r="E4" s="4"/>
      <c r="F4" s="4"/>
      <c r="G4" s="4"/>
      <c r="H4" s="8" t="s">
        <v>117</v>
      </c>
      <c r="I4" s="8"/>
      <c r="J4" s="8"/>
      <c r="K4" s="4"/>
      <c r="L4" s="4"/>
      <c r="M4" s="4"/>
      <c r="N4" s="4"/>
      <c r="O4" s="4"/>
      <c r="P4" s="4"/>
      <c r="Q4" s="4"/>
      <c r="R4" s="4"/>
      <c r="S4" s="4"/>
      <c r="T4" s="4"/>
    </row>
    <row r="5" ht="24" customHeight="1" spans="1:20">
      <c r="A5" s="9"/>
      <c r="B5" s="10"/>
      <c r="C5" s="11"/>
      <c r="D5" s="12"/>
      <c r="E5" s="12"/>
      <c r="F5" s="12"/>
      <c r="G5" s="12"/>
      <c r="H5" s="12"/>
      <c r="I5" s="51"/>
      <c r="J5" s="52" t="s">
        <v>4</v>
      </c>
      <c r="K5" s="53"/>
      <c r="L5" s="54" t="s">
        <v>5</v>
      </c>
      <c r="M5" s="55"/>
      <c r="N5" s="55"/>
      <c r="O5" s="55"/>
      <c r="P5" s="54" t="s">
        <v>6</v>
      </c>
      <c r="Q5" s="55"/>
      <c r="R5" s="55"/>
      <c r="S5" s="89"/>
      <c r="T5" s="90"/>
    </row>
    <row r="6" spans="1:20">
      <c r="A6" s="13" t="s">
        <v>7</v>
      </c>
      <c r="B6" s="14" t="s">
        <v>8</v>
      </c>
      <c r="C6" s="15" t="s">
        <v>9</v>
      </c>
      <c r="D6" s="16" t="s">
        <v>10</v>
      </c>
      <c r="E6" s="16" t="s">
        <v>11</v>
      </c>
      <c r="F6" s="16" t="s">
        <v>12</v>
      </c>
      <c r="G6" s="16" t="s">
        <v>13</v>
      </c>
      <c r="H6" s="16" t="s">
        <v>14</v>
      </c>
      <c r="I6" s="14" t="s">
        <v>15</v>
      </c>
      <c r="J6" s="15" t="s">
        <v>2</v>
      </c>
      <c r="K6" s="56" t="s">
        <v>16</v>
      </c>
      <c r="L6" s="57"/>
      <c r="M6" s="58"/>
      <c r="N6" s="58"/>
      <c r="O6" s="58"/>
      <c r="P6" s="16"/>
      <c r="Q6" s="15"/>
      <c r="R6" s="15"/>
      <c r="S6" s="16" t="s">
        <v>17</v>
      </c>
      <c r="T6" s="91"/>
    </row>
    <row r="7" spans="1:20">
      <c r="A7" s="13"/>
      <c r="B7" s="14"/>
      <c r="C7" s="15"/>
      <c r="D7" s="16"/>
      <c r="E7" s="16"/>
      <c r="F7" s="16"/>
      <c r="G7" s="16"/>
      <c r="H7" s="16"/>
      <c r="I7" s="16"/>
      <c r="J7" s="56"/>
      <c r="K7" s="16"/>
      <c r="L7" s="59"/>
      <c r="M7" s="15"/>
      <c r="N7" s="15"/>
      <c r="O7" s="15"/>
      <c r="P7" s="59" t="s">
        <v>18</v>
      </c>
      <c r="Q7" s="15"/>
      <c r="R7" s="15"/>
      <c r="S7" s="16"/>
      <c r="T7" s="91"/>
    </row>
    <row r="8" spans="1:20">
      <c r="A8" s="13"/>
      <c r="B8" s="14"/>
      <c r="C8" s="15"/>
      <c r="D8" s="16"/>
      <c r="E8" s="16"/>
      <c r="F8" s="16"/>
      <c r="G8" s="16"/>
      <c r="H8" s="16"/>
      <c r="I8" s="16"/>
      <c r="J8" s="16"/>
      <c r="K8" s="16"/>
      <c r="L8" s="14"/>
      <c r="M8" s="56" t="s">
        <v>19</v>
      </c>
      <c r="N8" s="60"/>
      <c r="O8" s="61"/>
      <c r="P8" s="14"/>
      <c r="Q8" s="59" t="s">
        <v>20</v>
      </c>
      <c r="R8" s="15"/>
      <c r="S8" s="16"/>
      <c r="T8" s="91"/>
    </row>
    <row r="9" spans="1:20">
      <c r="A9" s="13"/>
      <c r="B9" s="14"/>
      <c r="C9" s="15"/>
      <c r="D9" s="16"/>
      <c r="E9" s="16"/>
      <c r="F9" s="16"/>
      <c r="G9" s="16"/>
      <c r="H9" s="16"/>
      <c r="I9" s="16"/>
      <c r="J9" s="16" t="s">
        <v>21</v>
      </c>
      <c r="K9" s="16"/>
      <c r="L9" s="14" t="s">
        <v>22</v>
      </c>
      <c r="M9" s="62"/>
      <c r="N9" s="63"/>
      <c r="O9" s="64"/>
      <c r="P9" s="14"/>
      <c r="Q9" s="14" t="s">
        <v>23</v>
      </c>
      <c r="R9" s="56" t="s">
        <v>24</v>
      </c>
      <c r="S9" s="57"/>
      <c r="T9" s="92"/>
    </row>
    <row r="10" ht="40" customHeight="1" spans="1:20">
      <c r="A10" s="13"/>
      <c r="B10" s="14"/>
      <c r="C10" s="15"/>
      <c r="D10" s="16"/>
      <c r="E10" s="16"/>
      <c r="F10" s="16"/>
      <c r="G10" s="16"/>
      <c r="H10" s="16"/>
      <c r="I10" s="16"/>
      <c r="J10" s="16"/>
      <c r="K10" s="16"/>
      <c r="L10" s="14"/>
      <c r="M10" s="62"/>
      <c r="N10" s="65"/>
      <c r="O10" s="64"/>
      <c r="P10" s="14"/>
      <c r="Q10" s="14"/>
      <c r="R10" s="14"/>
      <c r="S10" s="93" t="s">
        <v>25</v>
      </c>
      <c r="T10" s="94" t="s">
        <v>26</v>
      </c>
    </row>
    <row r="11" spans="1:20">
      <c r="A11" s="17" t="s">
        <v>27</v>
      </c>
      <c r="B11" s="18"/>
      <c r="C11" s="19"/>
      <c r="D11" s="19"/>
      <c r="E11" s="19"/>
      <c r="F11" s="19"/>
      <c r="G11" s="19"/>
      <c r="H11" s="20"/>
      <c r="I11" s="20"/>
      <c r="J11" s="20"/>
      <c r="K11" s="20"/>
      <c r="L11" s="19"/>
      <c r="M11" s="66"/>
      <c r="N11" s="66"/>
      <c r="O11" s="66"/>
      <c r="P11" s="66"/>
      <c r="Q11" s="66"/>
      <c r="R11" s="66"/>
      <c r="S11" s="19"/>
      <c r="T11" s="95"/>
    </row>
    <row r="12" spans="1:20">
      <c r="A12" s="21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67"/>
      <c r="N12" s="68"/>
      <c r="O12" s="69"/>
      <c r="P12" s="70"/>
      <c r="Q12" s="70"/>
      <c r="R12" s="70"/>
      <c r="S12" s="70"/>
      <c r="T12" s="96"/>
    </row>
    <row r="13" spans="1:20">
      <c r="A13" s="23" t="s">
        <v>28</v>
      </c>
      <c r="B13" s="24"/>
      <c r="C13" s="24"/>
      <c r="D13" s="24"/>
      <c r="E13" s="24"/>
      <c r="F13" s="25"/>
      <c r="G13" s="22"/>
      <c r="H13" s="22"/>
      <c r="I13" s="22"/>
      <c r="J13" s="22"/>
      <c r="K13" s="22"/>
      <c r="L13" s="71"/>
      <c r="M13" s="72"/>
      <c r="N13" s="72"/>
      <c r="O13" s="73"/>
      <c r="P13" s="74"/>
      <c r="Q13" s="74"/>
      <c r="R13" s="74"/>
      <c r="S13" s="71" t="s">
        <v>29</v>
      </c>
      <c r="T13" s="97"/>
    </row>
    <row r="14" spans="1:20">
      <c r="A14" s="17" t="s">
        <v>30</v>
      </c>
      <c r="B14" s="26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66"/>
      <c r="N14" s="66"/>
      <c r="O14" s="66"/>
      <c r="P14" s="66"/>
      <c r="Q14" s="66"/>
      <c r="R14" s="66"/>
      <c r="S14" s="20"/>
      <c r="T14" s="98"/>
    </row>
    <row r="15" s="1" customFormat="1" ht="92" customHeight="1" spans="1:20">
      <c r="A15" s="27"/>
      <c r="B15" s="28" t="s">
        <v>72</v>
      </c>
      <c r="C15" s="29" t="s">
        <v>73</v>
      </c>
      <c r="D15" s="29" t="s">
        <v>91</v>
      </c>
      <c r="E15" s="29">
        <v>2022.11</v>
      </c>
      <c r="F15" s="29">
        <v>2025.12</v>
      </c>
      <c r="G15" s="29">
        <v>7440.35</v>
      </c>
      <c r="H15" s="29">
        <v>7496.35</v>
      </c>
      <c r="I15" s="29">
        <v>100</v>
      </c>
      <c r="J15" s="29">
        <v>56</v>
      </c>
      <c r="K15" s="29">
        <v>56</v>
      </c>
      <c r="L15" s="75" t="s">
        <v>95</v>
      </c>
      <c r="M15" s="76"/>
      <c r="N15" s="77"/>
      <c r="O15" s="78"/>
      <c r="P15" s="79">
        <v>7852.21</v>
      </c>
      <c r="Q15" s="79">
        <v>0</v>
      </c>
      <c r="R15" s="79">
        <v>0</v>
      </c>
      <c r="S15" s="99" t="s">
        <v>76</v>
      </c>
      <c r="T15" s="100" t="s">
        <v>77</v>
      </c>
    </row>
    <row r="16" spans="1:20">
      <c r="A16" s="23" t="s">
        <v>28</v>
      </c>
      <c r="B16" s="24"/>
      <c r="C16" s="24"/>
      <c r="D16" s="24"/>
      <c r="E16" s="24"/>
      <c r="F16" s="25"/>
      <c r="G16" s="30"/>
      <c r="H16" s="30"/>
      <c r="I16" s="30"/>
      <c r="J16" s="30"/>
      <c r="K16" s="29"/>
      <c r="L16" s="71"/>
      <c r="M16" s="72"/>
      <c r="N16" s="72"/>
      <c r="O16" s="73"/>
      <c r="P16" s="74"/>
      <c r="Q16" s="74"/>
      <c r="R16" s="74"/>
      <c r="S16" s="71" t="s">
        <v>29</v>
      </c>
      <c r="T16" s="97"/>
    </row>
    <row r="17" spans="1:20">
      <c r="A17" s="31" t="s">
        <v>31</v>
      </c>
      <c r="B17" s="32"/>
      <c r="C17" s="33"/>
      <c r="D17" s="33"/>
      <c r="E17" s="33"/>
      <c r="F17" s="33"/>
      <c r="G17" s="33"/>
      <c r="H17" s="32"/>
      <c r="I17" s="32"/>
      <c r="J17" s="32"/>
      <c r="K17" s="29"/>
      <c r="L17" s="33"/>
      <c r="M17" s="80"/>
      <c r="N17" s="80"/>
      <c r="O17" s="80"/>
      <c r="P17" s="80"/>
      <c r="Q17" s="80"/>
      <c r="R17" s="80"/>
      <c r="S17" s="33"/>
      <c r="T17" s="101"/>
    </row>
    <row r="18" s="2" customFormat="1" spans="1:21">
      <c r="A18" s="34"/>
      <c r="B18" s="29"/>
      <c r="C18" s="29"/>
      <c r="D18" s="29"/>
      <c r="E18" s="35"/>
      <c r="F18" s="36"/>
      <c r="G18" s="36"/>
      <c r="H18" s="37"/>
      <c r="I18" s="37"/>
      <c r="J18" s="81"/>
      <c r="K18" s="29"/>
      <c r="L18" s="82"/>
      <c r="M18" s="83"/>
      <c r="N18" s="84"/>
      <c r="O18" s="85"/>
      <c r="P18" s="79"/>
      <c r="Q18" s="79"/>
      <c r="R18" s="79"/>
      <c r="S18" s="102"/>
      <c r="T18" s="103"/>
      <c r="U18" s="104"/>
    </row>
    <row r="19" spans="1:20">
      <c r="A19" s="23" t="s">
        <v>28</v>
      </c>
      <c r="B19" s="24"/>
      <c r="C19" s="24"/>
      <c r="D19" s="24"/>
      <c r="E19" s="24"/>
      <c r="F19" s="25"/>
      <c r="G19" s="38"/>
      <c r="H19" s="38"/>
      <c r="I19" s="38"/>
      <c r="J19" s="38"/>
      <c r="K19" s="29"/>
      <c r="L19" s="71"/>
      <c r="M19" s="72"/>
      <c r="N19" s="72"/>
      <c r="O19" s="73"/>
      <c r="P19" s="74"/>
      <c r="Q19" s="74"/>
      <c r="R19" s="74"/>
      <c r="S19" s="105" t="s">
        <v>29</v>
      </c>
      <c r="T19" s="106"/>
    </row>
    <row r="20" spans="1:20">
      <c r="A20" s="31" t="s">
        <v>37</v>
      </c>
      <c r="B20" s="32"/>
      <c r="C20" s="39"/>
      <c r="D20" s="39"/>
      <c r="E20" s="39"/>
      <c r="F20" s="39"/>
      <c r="G20" s="39"/>
      <c r="H20" s="40"/>
      <c r="I20" s="40"/>
      <c r="J20" s="40"/>
      <c r="K20" s="29"/>
      <c r="L20" s="19"/>
      <c r="M20" s="66"/>
      <c r="N20" s="66"/>
      <c r="O20" s="66"/>
      <c r="P20" s="66"/>
      <c r="Q20" s="66"/>
      <c r="R20" s="66"/>
      <c r="S20" s="19"/>
      <c r="T20" s="95"/>
    </row>
    <row r="21" spans="1:20">
      <c r="A21" s="41"/>
      <c r="B21" s="28"/>
      <c r="C21" s="28"/>
      <c r="D21" s="29"/>
      <c r="E21" s="29"/>
      <c r="F21" s="29"/>
      <c r="G21" s="29"/>
      <c r="H21" s="29"/>
      <c r="I21" s="29"/>
      <c r="J21" s="29"/>
      <c r="K21" s="29"/>
      <c r="L21" s="29"/>
      <c r="M21" s="75"/>
      <c r="N21" s="86"/>
      <c r="O21" s="79"/>
      <c r="P21" s="28"/>
      <c r="Q21" s="28"/>
      <c r="R21" s="28"/>
      <c r="S21" s="107"/>
      <c r="T21" s="108"/>
    </row>
    <row r="22" spans="1:20">
      <c r="A22" s="23" t="s">
        <v>28</v>
      </c>
      <c r="B22" s="24"/>
      <c r="C22" s="24"/>
      <c r="D22" s="24"/>
      <c r="E22" s="24"/>
      <c r="F22" s="25"/>
      <c r="G22" s="42"/>
      <c r="H22" s="43"/>
      <c r="I22" s="43"/>
      <c r="J22" s="43"/>
      <c r="K22" s="29"/>
      <c r="L22" s="71"/>
      <c r="M22" s="72"/>
      <c r="N22" s="72"/>
      <c r="O22" s="73"/>
      <c r="P22" s="74"/>
      <c r="Q22" s="74"/>
      <c r="R22" s="74"/>
      <c r="S22" s="109" t="s">
        <v>29</v>
      </c>
      <c r="T22" s="110"/>
    </row>
    <row r="23" ht="48" customHeight="1" spans="1:20">
      <c r="A23" s="44" t="s">
        <v>38</v>
      </c>
      <c r="B23" s="45"/>
      <c r="C23" s="45"/>
      <c r="D23" s="45"/>
      <c r="E23" s="45"/>
      <c r="F23" s="46"/>
      <c r="G23" s="47">
        <f>SUM(G15:G22)</f>
        <v>7440.35</v>
      </c>
      <c r="H23" s="47">
        <f t="shared" ref="H23:K23" si="0">H15</f>
        <v>7496.35</v>
      </c>
      <c r="I23" s="47">
        <v>100</v>
      </c>
      <c r="J23" s="47">
        <f t="shared" si="0"/>
        <v>56</v>
      </c>
      <c r="K23" s="47">
        <f t="shared" si="0"/>
        <v>56</v>
      </c>
      <c r="L23" s="87" t="s">
        <v>78</v>
      </c>
      <c r="M23" s="88"/>
      <c r="N23" s="88"/>
      <c r="O23" s="88"/>
      <c r="P23" s="88"/>
      <c r="Q23" s="88"/>
      <c r="R23" s="88"/>
      <c r="S23" s="88"/>
      <c r="T23" s="111"/>
    </row>
    <row r="24" customFormat="1" ht="20" customHeight="1" spans="1:19">
      <c r="A24" s="48" t="s">
        <v>118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</row>
  </sheetData>
  <mergeCells count="44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S18:T18"/>
    <mergeCell ref="A19:F19"/>
    <mergeCell ref="L19:O19"/>
    <mergeCell ref="S19:T19"/>
    <mergeCell ref="M21:O21"/>
    <mergeCell ref="S21:T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L5:O6"/>
    <mergeCell ref="P5:R6"/>
    <mergeCell ref="S6:T9"/>
    <mergeCell ref="M8:O10"/>
  </mergeCells>
  <pageMargins left="0.75" right="0.75" top="1" bottom="1" header="0.5" footer="0.5"/>
  <pageSetup paperSize="9" scale="69" orientation="landscape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workbookViewId="0">
      <selection activeCell="W8" sqref="W8"/>
    </sheetView>
  </sheetViews>
  <sheetFormatPr defaultColWidth="9" defaultRowHeight="14.25"/>
  <cols>
    <col min="1" max="1" width="4.15833333333333" customWidth="1"/>
    <col min="2" max="2" width="14.75" customWidth="1"/>
    <col min="3" max="3" width="20.3166666666667" customWidth="1"/>
    <col min="4" max="4" width="7.5" customWidth="1"/>
    <col min="5" max="5" width="6.875" customWidth="1"/>
    <col min="6" max="6" width="7.125" customWidth="1"/>
    <col min="7" max="7" width="8.25" customWidth="1"/>
    <col min="8" max="8" width="7.94166666666667" customWidth="1"/>
    <col min="9" max="9" width="6.25" customWidth="1"/>
    <col min="10" max="10" width="12.1916666666667" customWidth="1"/>
    <col min="11" max="11" width="10.625" customWidth="1"/>
    <col min="12" max="12" width="7.25" customWidth="1"/>
    <col min="14" max="14" width="3.75" customWidth="1"/>
    <col min="15" max="15" width="5.375" customWidth="1"/>
    <col min="16" max="16" width="6.525" customWidth="1"/>
    <col min="17" max="17" width="6.53333333333333" customWidth="1"/>
    <col min="18" max="18" width="7.375" customWidth="1"/>
    <col min="19" max="19" width="11.225" customWidth="1"/>
    <col min="20" max="20" width="13.0666666666667" customWidth="1"/>
  </cols>
  <sheetData>
    <row r="1" ht="23" customHeight="1" spans="1:20">
      <c r="A1" s="3"/>
      <c r="B1" s="4" t="s">
        <v>119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8" customHeight="1" spans="1:20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5" t="s">
        <v>1</v>
      </c>
      <c r="B3" s="5"/>
      <c r="C3" s="6" t="s">
        <v>70</v>
      </c>
      <c r="D3" s="7"/>
      <c r="E3" s="7"/>
      <c r="F3" s="7"/>
      <c r="G3" s="7"/>
      <c r="H3" s="7"/>
      <c r="I3" s="7" t="s">
        <v>2</v>
      </c>
      <c r="J3" s="50"/>
      <c r="K3" s="50"/>
      <c r="L3" s="3"/>
      <c r="M3" s="3"/>
      <c r="N3" s="50"/>
      <c r="O3" s="50"/>
      <c r="P3" s="50"/>
      <c r="Q3" s="50"/>
      <c r="R3" s="50"/>
      <c r="S3" s="50"/>
      <c r="T3" s="3" t="s">
        <v>2</v>
      </c>
    </row>
    <row r="4" ht="14" customHeight="1" spans="1:20">
      <c r="A4" s="3"/>
      <c r="B4" s="4"/>
      <c r="C4" s="4"/>
      <c r="D4" s="4"/>
      <c r="E4" s="4"/>
      <c r="F4" s="4"/>
      <c r="G4" s="4"/>
      <c r="H4" s="8" t="s">
        <v>120</v>
      </c>
      <c r="I4" s="8"/>
      <c r="J4" s="8"/>
      <c r="K4" s="4"/>
      <c r="L4" s="4"/>
      <c r="M4" s="4"/>
      <c r="N4" s="4"/>
      <c r="O4" s="4"/>
      <c r="P4" s="4"/>
      <c r="Q4" s="4"/>
      <c r="R4" s="4"/>
      <c r="S4" s="4"/>
      <c r="T4" s="4"/>
    </row>
    <row r="5" ht="24" customHeight="1" spans="1:20">
      <c r="A5" s="9"/>
      <c r="B5" s="10"/>
      <c r="C5" s="11"/>
      <c r="D5" s="12"/>
      <c r="E5" s="12"/>
      <c r="F5" s="12"/>
      <c r="G5" s="12"/>
      <c r="H5" s="12"/>
      <c r="I5" s="51"/>
      <c r="J5" s="52" t="s">
        <v>4</v>
      </c>
      <c r="K5" s="53"/>
      <c r="L5" s="54" t="s">
        <v>5</v>
      </c>
      <c r="M5" s="55"/>
      <c r="N5" s="55"/>
      <c r="O5" s="55"/>
      <c r="P5" s="54" t="s">
        <v>6</v>
      </c>
      <c r="Q5" s="55"/>
      <c r="R5" s="55"/>
      <c r="S5" s="89"/>
      <c r="T5" s="90"/>
    </row>
    <row r="6" spans="1:20">
      <c r="A6" s="13" t="s">
        <v>7</v>
      </c>
      <c r="B6" s="14" t="s">
        <v>8</v>
      </c>
      <c r="C6" s="15" t="s">
        <v>9</v>
      </c>
      <c r="D6" s="16" t="s">
        <v>10</v>
      </c>
      <c r="E6" s="16" t="s">
        <v>11</v>
      </c>
      <c r="F6" s="16" t="s">
        <v>12</v>
      </c>
      <c r="G6" s="16" t="s">
        <v>13</v>
      </c>
      <c r="H6" s="16" t="s">
        <v>14</v>
      </c>
      <c r="I6" s="14" t="s">
        <v>15</v>
      </c>
      <c r="J6" s="15" t="s">
        <v>2</v>
      </c>
      <c r="K6" s="56" t="s">
        <v>16</v>
      </c>
      <c r="L6" s="57"/>
      <c r="M6" s="58"/>
      <c r="N6" s="58"/>
      <c r="O6" s="58"/>
      <c r="P6" s="16"/>
      <c r="Q6" s="15"/>
      <c r="R6" s="15"/>
      <c r="S6" s="16" t="s">
        <v>17</v>
      </c>
      <c r="T6" s="91"/>
    </row>
    <row r="7" spans="1:20">
      <c r="A7" s="13"/>
      <c r="B7" s="14"/>
      <c r="C7" s="15"/>
      <c r="D7" s="16"/>
      <c r="E7" s="16"/>
      <c r="F7" s="16"/>
      <c r="G7" s="16"/>
      <c r="H7" s="16"/>
      <c r="I7" s="16"/>
      <c r="J7" s="56"/>
      <c r="K7" s="16"/>
      <c r="L7" s="59"/>
      <c r="M7" s="15"/>
      <c r="N7" s="15"/>
      <c r="O7" s="15"/>
      <c r="P7" s="59" t="s">
        <v>18</v>
      </c>
      <c r="Q7" s="15"/>
      <c r="R7" s="15"/>
      <c r="S7" s="16"/>
      <c r="T7" s="91"/>
    </row>
    <row r="8" spans="1:20">
      <c r="A8" s="13"/>
      <c r="B8" s="14"/>
      <c r="C8" s="15"/>
      <c r="D8" s="16"/>
      <c r="E8" s="16"/>
      <c r="F8" s="16"/>
      <c r="G8" s="16"/>
      <c r="H8" s="16"/>
      <c r="I8" s="16"/>
      <c r="J8" s="16"/>
      <c r="K8" s="16"/>
      <c r="L8" s="14"/>
      <c r="M8" s="56" t="s">
        <v>19</v>
      </c>
      <c r="N8" s="60"/>
      <c r="O8" s="61"/>
      <c r="P8" s="14"/>
      <c r="Q8" s="59" t="s">
        <v>20</v>
      </c>
      <c r="R8" s="15"/>
      <c r="S8" s="16"/>
      <c r="T8" s="91"/>
    </row>
    <row r="9" spans="1:20">
      <c r="A9" s="13"/>
      <c r="B9" s="14"/>
      <c r="C9" s="15"/>
      <c r="D9" s="16"/>
      <c r="E9" s="16"/>
      <c r="F9" s="16"/>
      <c r="G9" s="16"/>
      <c r="H9" s="16"/>
      <c r="I9" s="16"/>
      <c r="J9" s="16" t="s">
        <v>21</v>
      </c>
      <c r="K9" s="16"/>
      <c r="L9" s="14" t="s">
        <v>22</v>
      </c>
      <c r="M9" s="62"/>
      <c r="N9" s="63"/>
      <c r="O9" s="64"/>
      <c r="P9" s="14"/>
      <c r="Q9" s="14" t="s">
        <v>23</v>
      </c>
      <c r="R9" s="56" t="s">
        <v>24</v>
      </c>
      <c r="S9" s="57"/>
      <c r="T9" s="92"/>
    </row>
    <row r="10" ht="40" customHeight="1" spans="1:20">
      <c r="A10" s="13"/>
      <c r="B10" s="14"/>
      <c r="C10" s="15"/>
      <c r="D10" s="16"/>
      <c r="E10" s="16"/>
      <c r="F10" s="16"/>
      <c r="G10" s="16"/>
      <c r="H10" s="16"/>
      <c r="I10" s="16"/>
      <c r="J10" s="16"/>
      <c r="K10" s="16"/>
      <c r="L10" s="14"/>
      <c r="M10" s="62"/>
      <c r="N10" s="65"/>
      <c r="O10" s="64"/>
      <c r="P10" s="14"/>
      <c r="Q10" s="14"/>
      <c r="R10" s="14"/>
      <c r="S10" s="93" t="s">
        <v>25</v>
      </c>
      <c r="T10" s="94" t="s">
        <v>26</v>
      </c>
    </row>
    <row r="11" spans="1:20">
      <c r="A11" s="17" t="s">
        <v>27</v>
      </c>
      <c r="B11" s="18"/>
      <c r="C11" s="19"/>
      <c r="D11" s="19"/>
      <c r="E11" s="19"/>
      <c r="F11" s="19"/>
      <c r="G11" s="19"/>
      <c r="H11" s="20"/>
      <c r="I11" s="20"/>
      <c r="J11" s="20"/>
      <c r="K11" s="20"/>
      <c r="L11" s="19"/>
      <c r="M11" s="66"/>
      <c r="N11" s="66"/>
      <c r="O11" s="66"/>
      <c r="P11" s="66"/>
      <c r="Q11" s="66"/>
      <c r="R11" s="66"/>
      <c r="S11" s="19"/>
      <c r="T11" s="95"/>
    </row>
    <row r="12" spans="1:20">
      <c r="A12" s="21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67"/>
      <c r="N12" s="68"/>
      <c r="O12" s="69"/>
      <c r="P12" s="70"/>
      <c r="Q12" s="70"/>
      <c r="R12" s="70"/>
      <c r="S12" s="70"/>
      <c r="T12" s="96"/>
    </row>
    <row r="13" spans="1:20">
      <c r="A13" s="23" t="s">
        <v>28</v>
      </c>
      <c r="B13" s="24"/>
      <c r="C13" s="24"/>
      <c r="D13" s="24"/>
      <c r="E13" s="24"/>
      <c r="F13" s="25"/>
      <c r="G13" s="22"/>
      <c r="H13" s="22"/>
      <c r="I13" s="22"/>
      <c r="J13" s="22"/>
      <c r="K13" s="22"/>
      <c r="L13" s="71"/>
      <c r="M13" s="72"/>
      <c r="N13" s="72"/>
      <c r="O13" s="73"/>
      <c r="P13" s="74"/>
      <c r="Q13" s="74"/>
      <c r="R13" s="74"/>
      <c r="S13" s="71" t="s">
        <v>29</v>
      </c>
      <c r="T13" s="97"/>
    </row>
    <row r="14" spans="1:20">
      <c r="A14" s="17" t="s">
        <v>30</v>
      </c>
      <c r="B14" s="26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66"/>
      <c r="N14" s="66"/>
      <c r="O14" s="66"/>
      <c r="P14" s="66"/>
      <c r="Q14" s="66"/>
      <c r="R14" s="66"/>
      <c r="S14" s="20"/>
      <c r="T14" s="98"/>
    </row>
    <row r="15" s="1" customFormat="1" ht="92" customHeight="1" spans="1:20">
      <c r="A15" s="27"/>
      <c r="B15" s="28" t="s">
        <v>72</v>
      </c>
      <c r="C15" s="29" t="s">
        <v>73</v>
      </c>
      <c r="D15" s="29" t="s">
        <v>91</v>
      </c>
      <c r="E15" s="29">
        <v>2022.11</v>
      </c>
      <c r="F15" s="29">
        <v>2025.12</v>
      </c>
      <c r="G15" s="29">
        <v>7440.35</v>
      </c>
      <c r="H15" s="29">
        <v>7509.35</v>
      </c>
      <c r="I15" s="29">
        <v>100</v>
      </c>
      <c r="J15" s="29">
        <v>69</v>
      </c>
      <c r="K15" s="29">
        <v>13</v>
      </c>
      <c r="L15" s="75" t="s">
        <v>95</v>
      </c>
      <c r="M15" s="76"/>
      <c r="N15" s="77"/>
      <c r="O15" s="78"/>
      <c r="P15" s="79">
        <v>7852.21</v>
      </c>
      <c r="Q15" s="79">
        <v>0</v>
      </c>
      <c r="R15" s="79">
        <v>0</v>
      </c>
      <c r="S15" s="99" t="s">
        <v>76</v>
      </c>
      <c r="T15" s="100" t="s">
        <v>77</v>
      </c>
    </row>
    <row r="16" spans="1:20">
      <c r="A16" s="23" t="s">
        <v>28</v>
      </c>
      <c r="B16" s="24"/>
      <c r="C16" s="24"/>
      <c r="D16" s="24"/>
      <c r="E16" s="24"/>
      <c r="F16" s="25"/>
      <c r="G16" s="30"/>
      <c r="H16" s="30"/>
      <c r="I16" s="30"/>
      <c r="J16" s="30"/>
      <c r="K16" s="29"/>
      <c r="L16" s="71"/>
      <c r="M16" s="72"/>
      <c r="N16" s="72"/>
      <c r="O16" s="73"/>
      <c r="P16" s="74"/>
      <c r="Q16" s="74"/>
      <c r="R16" s="74"/>
      <c r="S16" s="71" t="s">
        <v>29</v>
      </c>
      <c r="T16" s="97"/>
    </row>
    <row r="17" spans="1:20">
      <c r="A17" s="31" t="s">
        <v>31</v>
      </c>
      <c r="B17" s="32"/>
      <c r="C17" s="33"/>
      <c r="D17" s="33"/>
      <c r="E17" s="33"/>
      <c r="F17" s="33"/>
      <c r="G17" s="33"/>
      <c r="H17" s="32"/>
      <c r="I17" s="32"/>
      <c r="J17" s="32"/>
      <c r="K17" s="29"/>
      <c r="L17" s="33"/>
      <c r="M17" s="80"/>
      <c r="N17" s="80"/>
      <c r="O17" s="80"/>
      <c r="P17" s="80"/>
      <c r="Q17" s="80"/>
      <c r="R17" s="80"/>
      <c r="S17" s="33"/>
      <c r="T17" s="101"/>
    </row>
    <row r="18" s="2" customFormat="1" spans="1:21">
      <c r="A18" s="34"/>
      <c r="B18" s="29"/>
      <c r="C18" s="29"/>
      <c r="D18" s="29"/>
      <c r="E18" s="35"/>
      <c r="F18" s="36"/>
      <c r="G18" s="36"/>
      <c r="H18" s="37"/>
      <c r="I18" s="37"/>
      <c r="J18" s="81"/>
      <c r="K18" s="29"/>
      <c r="L18" s="82"/>
      <c r="M18" s="83"/>
      <c r="N18" s="84"/>
      <c r="O18" s="85"/>
      <c r="P18" s="79"/>
      <c r="Q18" s="79"/>
      <c r="R18" s="79"/>
      <c r="S18" s="102"/>
      <c r="T18" s="103"/>
      <c r="U18" s="104"/>
    </row>
    <row r="19" spans="1:20">
      <c r="A19" s="23" t="s">
        <v>28</v>
      </c>
      <c r="B19" s="24"/>
      <c r="C19" s="24"/>
      <c r="D19" s="24"/>
      <c r="E19" s="24"/>
      <c r="F19" s="25"/>
      <c r="G19" s="38"/>
      <c r="H19" s="38"/>
      <c r="I19" s="38"/>
      <c r="J19" s="38"/>
      <c r="K19" s="29"/>
      <c r="L19" s="71"/>
      <c r="M19" s="72"/>
      <c r="N19" s="72"/>
      <c r="O19" s="73"/>
      <c r="P19" s="74"/>
      <c r="Q19" s="74"/>
      <c r="R19" s="74"/>
      <c r="S19" s="105" t="s">
        <v>29</v>
      </c>
      <c r="T19" s="106"/>
    </row>
    <row r="20" spans="1:20">
      <c r="A20" s="31" t="s">
        <v>37</v>
      </c>
      <c r="B20" s="32"/>
      <c r="C20" s="39"/>
      <c r="D20" s="39"/>
      <c r="E20" s="39"/>
      <c r="F20" s="39"/>
      <c r="G20" s="39"/>
      <c r="H20" s="40"/>
      <c r="I20" s="40"/>
      <c r="J20" s="40"/>
      <c r="K20" s="29"/>
      <c r="L20" s="19"/>
      <c r="M20" s="66"/>
      <c r="N20" s="66"/>
      <c r="O20" s="66"/>
      <c r="P20" s="66"/>
      <c r="Q20" s="66"/>
      <c r="R20" s="66"/>
      <c r="S20" s="19"/>
      <c r="T20" s="95"/>
    </row>
    <row r="21" spans="1:20">
      <c r="A21" s="41"/>
      <c r="B21" s="28"/>
      <c r="C21" s="28"/>
      <c r="D21" s="29"/>
      <c r="E21" s="29"/>
      <c r="F21" s="29"/>
      <c r="G21" s="29"/>
      <c r="H21" s="29"/>
      <c r="I21" s="29"/>
      <c r="J21" s="29"/>
      <c r="K21" s="29"/>
      <c r="L21" s="29"/>
      <c r="M21" s="75"/>
      <c r="N21" s="86"/>
      <c r="O21" s="79"/>
      <c r="P21" s="28"/>
      <c r="Q21" s="28"/>
      <c r="R21" s="28"/>
      <c r="S21" s="107"/>
      <c r="T21" s="108"/>
    </row>
    <row r="22" spans="1:20">
      <c r="A22" s="23" t="s">
        <v>28</v>
      </c>
      <c r="B22" s="24"/>
      <c r="C22" s="24"/>
      <c r="D22" s="24"/>
      <c r="E22" s="24"/>
      <c r="F22" s="25"/>
      <c r="G22" s="42"/>
      <c r="H22" s="43"/>
      <c r="I22" s="43"/>
      <c r="J22" s="43"/>
      <c r="K22" s="29"/>
      <c r="L22" s="71"/>
      <c r="M22" s="72"/>
      <c r="N22" s="72"/>
      <c r="O22" s="73"/>
      <c r="P22" s="74"/>
      <c r="Q22" s="74"/>
      <c r="R22" s="74"/>
      <c r="S22" s="109" t="s">
        <v>29</v>
      </c>
      <c r="T22" s="110"/>
    </row>
    <row r="23" ht="48" customHeight="1" spans="1:20">
      <c r="A23" s="44" t="s">
        <v>38</v>
      </c>
      <c r="B23" s="45"/>
      <c r="C23" s="45"/>
      <c r="D23" s="45"/>
      <c r="E23" s="45"/>
      <c r="F23" s="46"/>
      <c r="G23" s="47">
        <f>SUM(G15:G22)</f>
        <v>7440.35</v>
      </c>
      <c r="H23" s="47">
        <f t="shared" ref="H23:K23" si="0">H15</f>
        <v>7509.35</v>
      </c>
      <c r="I23" s="47">
        <v>100</v>
      </c>
      <c r="J23" s="47">
        <f t="shared" si="0"/>
        <v>69</v>
      </c>
      <c r="K23" s="47">
        <f t="shared" si="0"/>
        <v>13</v>
      </c>
      <c r="L23" s="87" t="s">
        <v>78</v>
      </c>
      <c r="M23" s="88"/>
      <c r="N23" s="88"/>
      <c r="O23" s="88"/>
      <c r="P23" s="88"/>
      <c r="Q23" s="88"/>
      <c r="R23" s="88"/>
      <c r="S23" s="88"/>
      <c r="T23" s="111"/>
    </row>
    <row r="24" customFormat="1" ht="20" customHeight="1" spans="1:19">
      <c r="A24" s="48" t="s">
        <v>121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</row>
  </sheetData>
  <mergeCells count="44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S18:T18"/>
    <mergeCell ref="A19:F19"/>
    <mergeCell ref="L19:O19"/>
    <mergeCell ref="S19:T19"/>
    <mergeCell ref="M21:O21"/>
    <mergeCell ref="S21:T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L5:O6"/>
    <mergeCell ref="P5:R6"/>
    <mergeCell ref="S6:T9"/>
    <mergeCell ref="M8:O10"/>
  </mergeCells>
  <pageMargins left="0.75" right="0.75" top="1" bottom="1" header="0.5" footer="0.5"/>
  <pageSetup paperSize="9" scale="69" orientation="landscape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workbookViewId="0">
      <selection activeCell="A1" sqref="$A1:$XFD1048576"/>
    </sheetView>
  </sheetViews>
  <sheetFormatPr defaultColWidth="9" defaultRowHeight="14.25"/>
  <cols>
    <col min="1" max="1" width="4.15833333333333" customWidth="1"/>
    <col min="2" max="2" width="14.75" customWidth="1"/>
    <col min="3" max="3" width="20.3166666666667" customWidth="1"/>
    <col min="4" max="4" width="7.5" customWidth="1"/>
    <col min="5" max="5" width="6.875" customWidth="1"/>
    <col min="6" max="6" width="7.125" customWidth="1"/>
    <col min="7" max="7" width="8.25" customWidth="1"/>
    <col min="8" max="8" width="7.94166666666667" customWidth="1"/>
    <col min="9" max="9" width="6.25" customWidth="1"/>
    <col min="10" max="10" width="12.1916666666667" customWidth="1"/>
    <col min="11" max="11" width="10.625" customWidth="1"/>
    <col min="12" max="12" width="7.25" customWidth="1"/>
    <col min="14" max="14" width="3.75" customWidth="1"/>
    <col min="15" max="15" width="5.375" customWidth="1"/>
    <col min="16" max="16" width="6.525" customWidth="1"/>
    <col min="17" max="17" width="6.53333333333333" customWidth="1"/>
    <col min="18" max="18" width="7.375" customWidth="1"/>
    <col min="19" max="19" width="11.225" customWidth="1"/>
    <col min="20" max="20" width="13.0666666666667" customWidth="1"/>
  </cols>
  <sheetData>
    <row r="1" ht="23" customHeight="1" spans="1:20">
      <c r="A1" s="3"/>
      <c r="B1" s="4" t="s">
        <v>122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8" customHeight="1" spans="1:20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5" t="s">
        <v>1</v>
      </c>
      <c r="B3" s="5"/>
      <c r="C3" s="6" t="s">
        <v>70</v>
      </c>
      <c r="D3" s="7"/>
      <c r="E3" s="7"/>
      <c r="F3" s="7"/>
      <c r="G3" s="7"/>
      <c r="H3" s="7"/>
      <c r="I3" s="7" t="s">
        <v>2</v>
      </c>
      <c r="J3" s="50"/>
      <c r="K3" s="50"/>
      <c r="L3" s="3"/>
      <c r="M3" s="3"/>
      <c r="N3" s="50"/>
      <c r="O3" s="50"/>
      <c r="P3" s="50"/>
      <c r="Q3" s="50"/>
      <c r="R3" s="50"/>
      <c r="S3" s="50"/>
      <c r="T3" s="3" t="s">
        <v>2</v>
      </c>
    </row>
    <row r="4" ht="14" customHeight="1" spans="1:20">
      <c r="A4" s="3"/>
      <c r="B4" s="4"/>
      <c r="C4" s="4"/>
      <c r="D4" s="4"/>
      <c r="E4" s="4"/>
      <c r="F4" s="4"/>
      <c r="G4" s="4"/>
      <c r="H4" s="8" t="s">
        <v>123</v>
      </c>
      <c r="I4" s="8"/>
      <c r="J4" s="8"/>
      <c r="K4" s="4"/>
      <c r="L4" s="4"/>
      <c r="M4" s="4"/>
      <c r="N4" s="4"/>
      <c r="O4" s="4"/>
      <c r="P4" s="4"/>
      <c r="Q4" s="4"/>
      <c r="R4" s="4"/>
      <c r="S4" s="4"/>
      <c r="T4" s="4"/>
    </row>
    <row r="5" ht="24" customHeight="1" spans="1:20">
      <c r="A5" s="9"/>
      <c r="B5" s="10"/>
      <c r="C5" s="11"/>
      <c r="D5" s="12"/>
      <c r="E5" s="12"/>
      <c r="F5" s="12"/>
      <c r="G5" s="12"/>
      <c r="H5" s="12"/>
      <c r="I5" s="51"/>
      <c r="J5" s="52" t="s">
        <v>4</v>
      </c>
      <c r="K5" s="53"/>
      <c r="L5" s="54" t="s">
        <v>5</v>
      </c>
      <c r="M5" s="55"/>
      <c r="N5" s="55"/>
      <c r="O5" s="55"/>
      <c r="P5" s="54" t="s">
        <v>6</v>
      </c>
      <c r="Q5" s="55"/>
      <c r="R5" s="55"/>
      <c r="S5" s="89"/>
      <c r="T5" s="90"/>
    </row>
    <row r="6" spans="1:20">
      <c r="A6" s="13" t="s">
        <v>7</v>
      </c>
      <c r="B6" s="14" t="s">
        <v>8</v>
      </c>
      <c r="C6" s="15" t="s">
        <v>9</v>
      </c>
      <c r="D6" s="16" t="s">
        <v>10</v>
      </c>
      <c r="E6" s="16" t="s">
        <v>11</v>
      </c>
      <c r="F6" s="16" t="s">
        <v>12</v>
      </c>
      <c r="G6" s="16" t="s">
        <v>13</v>
      </c>
      <c r="H6" s="16" t="s">
        <v>14</v>
      </c>
      <c r="I6" s="14" t="s">
        <v>15</v>
      </c>
      <c r="J6" s="15" t="s">
        <v>2</v>
      </c>
      <c r="K6" s="56" t="s">
        <v>16</v>
      </c>
      <c r="L6" s="57"/>
      <c r="M6" s="58"/>
      <c r="N6" s="58"/>
      <c r="O6" s="58"/>
      <c r="P6" s="16"/>
      <c r="Q6" s="15"/>
      <c r="R6" s="15"/>
      <c r="S6" s="16" t="s">
        <v>17</v>
      </c>
      <c r="T6" s="91"/>
    </row>
    <row r="7" spans="1:20">
      <c r="A7" s="13"/>
      <c r="B7" s="14"/>
      <c r="C7" s="15"/>
      <c r="D7" s="16"/>
      <c r="E7" s="16"/>
      <c r="F7" s="16"/>
      <c r="G7" s="16"/>
      <c r="H7" s="16"/>
      <c r="I7" s="16"/>
      <c r="J7" s="56"/>
      <c r="K7" s="16"/>
      <c r="L7" s="59"/>
      <c r="M7" s="15"/>
      <c r="N7" s="15"/>
      <c r="O7" s="15"/>
      <c r="P7" s="59" t="s">
        <v>18</v>
      </c>
      <c r="Q7" s="15"/>
      <c r="R7" s="15"/>
      <c r="S7" s="16"/>
      <c r="T7" s="91"/>
    </row>
    <row r="8" spans="1:20">
      <c r="A8" s="13"/>
      <c r="B8" s="14"/>
      <c r="C8" s="15"/>
      <c r="D8" s="16"/>
      <c r="E8" s="16"/>
      <c r="F8" s="16"/>
      <c r="G8" s="16"/>
      <c r="H8" s="16"/>
      <c r="I8" s="16"/>
      <c r="J8" s="16"/>
      <c r="K8" s="16"/>
      <c r="L8" s="14"/>
      <c r="M8" s="56" t="s">
        <v>19</v>
      </c>
      <c r="N8" s="60"/>
      <c r="O8" s="61"/>
      <c r="P8" s="14"/>
      <c r="Q8" s="59" t="s">
        <v>20</v>
      </c>
      <c r="R8" s="15"/>
      <c r="S8" s="16"/>
      <c r="T8" s="91"/>
    </row>
    <row r="9" spans="1:20">
      <c r="A9" s="13"/>
      <c r="B9" s="14"/>
      <c r="C9" s="15"/>
      <c r="D9" s="16"/>
      <c r="E9" s="16"/>
      <c r="F9" s="16"/>
      <c r="G9" s="16"/>
      <c r="H9" s="16"/>
      <c r="I9" s="16"/>
      <c r="J9" s="16" t="s">
        <v>21</v>
      </c>
      <c r="K9" s="16"/>
      <c r="L9" s="14" t="s">
        <v>22</v>
      </c>
      <c r="M9" s="62"/>
      <c r="N9" s="63"/>
      <c r="O9" s="64"/>
      <c r="P9" s="14"/>
      <c r="Q9" s="14" t="s">
        <v>23</v>
      </c>
      <c r="R9" s="56" t="s">
        <v>24</v>
      </c>
      <c r="S9" s="57"/>
      <c r="T9" s="92"/>
    </row>
    <row r="10" ht="40" customHeight="1" spans="1:20">
      <c r="A10" s="13"/>
      <c r="B10" s="14"/>
      <c r="C10" s="15"/>
      <c r="D10" s="16"/>
      <c r="E10" s="16"/>
      <c r="F10" s="16"/>
      <c r="G10" s="16"/>
      <c r="H10" s="16"/>
      <c r="I10" s="16"/>
      <c r="J10" s="16"/>
      <c r="K10" s="16"/>
      <c r="L10" s="14"/>
      <c r="M10" s="62"/>
      <c r="N10" s="65"/>
      <c r="O10" s="64"/>
      <c r="P10" s="14"/>
      <c r="Q10" s="14"/>
      <c r="R10" s="14"/>
      <c r="S10" s="93" t="s">
        <v>25</v>
      </c>
      <c r="T10" s="94" t="s">
        <v>26</v>
      </c>
    </row>
    <row r="11" spans="1:20">
      <c r="A11" s="17" t="s">
        <v>27</v>
      </c>
      <c r="B11" s="18"/>
      <c r="C11" s="19"/>
      <c r="D11" s="19"/>
      <c r="E11" s="19"/>
      <c r="F11" s="19"/>
      <c r="G11" s="19"/>
      <c r="H11" s="20"/>
      <c r="I11" s="20"/>
      <c r="J11" s="20"/>
      <c r="K11" s="20"/>
      <c r="L11" s="19"/>
      <c r="M11" s="66"/>
      <c r="N11" s="66"/>
      <c r="O11" s="66"/>
      <c r="P11" s="66"/>
      <c r="Q11" s="66"/>
      <c r="R11" s="66"/>
      <c r="S11" s="19"/>
      <c r="T11" s="95"/>
    </row>
    <row r="12" spans="1:20">
      <c r="A12" s="21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67"/>
      <c r="N12" s="68"/>
      <c r="O12" s="69"/>
      <c r="P12" s="70"/>
      <c r="Q12" s="70"/>
      <c r="R12" s="70"/>
      <c r="S12" s="70"/>
      <c r="T12" s="96"/>
    </row>
    <row r="13" spans="1:20">
      <c r="A13" s="23" t="s">
        <v>28</v>
      </c>
      <c r="B13" s="24"/>
      <c r="C13" s="24"/>
      <c r="D13" s="24"/>
      <c r="E13" s="24"/>
      <c r="F13" s="25"/>
      <c r="G13" s="22"/>
      <c r="H13" s="22"/>
      <c r="I13" s="22"/>
      <c r="J13" s="22"/>
      <c r="K13" s="22"/>
      <c r="L13" s="71"/>
      <c r="M13" s="72"/>
      <c r="N13" s="72"/>
      <c r="O13" s="73"/>
      <c r="P13" s="74"/>
      <c r="Q13" s="74"/>
      <c r="R13" s="74"/>
      <c r="S13" s="71" t="s">
        <v>29</v>
      </c>
      <c r="T13" s="97"/>
    </row>
    <row r="14" spans="1:20">
      <c r="A14" s="17" t="s">
        <v>30</v>
      </c>
      <c r="B14" s="26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66"/>
      <c r="N14" s="66"/>
      <c r="O14" s="66"/>
      <c r="P14" s="66"/>
      <c r="Q14" s="66"/>
      <c r="R14" s="66"/>
      <c r="S14" s="20"/>
      <c r="T14" s="98"/>
    </row>
    <row r="15" s="1" customFormat="1" ht="92" customHeight="1" spans="1:20">
      <c r="A15" s="27"/>
      <c r="B15" s="28" t="s">
        <v>72</v>
      </c>
      <c r="C15" s="29" t="s">
        <v>73</v>
      </c>
      <c r="D15" s="29" t="s">
        <v>91</v>
      </c>
      <c r="E15" s="29">
        <v>2022.11</v>
      </c>
      <c r="F15" s="29">
        <v>2026.2</v>
      </c>
      <c r="G15" s="29">
        <v>7440.35</v>
      </c>
      <c r="H15" s="29">
        <v>7516.35</v>
      </c>
      <c r="I15" s="29">
        <v>100</v>
      </c>
      <c r="J15" s="29">
        <v>7</v>
      </c>
      <c r="K15" s="29">
        <v>7</v>
      </c>
      <c r="L15" s="75" t="s">
        <v>124</v>
      </c>
      <c r="M15" s="76"/>
      <c r="N15" s="77"/>
      <c r="O15" s="78"/>
      <c r="P15" s="79">
        <v>7852.21</v>
      </c>
      <c r="Q15" s="79">
        <v>0</v>
      </c>
      <c r="R15" s="79">
        <v>0</v>
      </c>
      <c r="S15" s="99" t="s">
        <v>76</v>
      </c>
      <c r="T15" s="100" t="s">
        <v>77</v>
      </c>
    </row>
    <row r="16" spans="1:20">
      <c r="A16" s="23" t="s">
        <v>28</v>
      </c>
      <c r="B16" s="24"/>
      <c r="C16" s="24"/>
      <c r="D16" s="24"/>
      <c r="E16" s="24"/>
      <c r="F16" s="25"/>
      <c r="G16" s="30"/>
      <c r="H16" s="30"/>
      <c r="I16" s="30"/>
      <c r="J16" s="30"/>
      <c r="K16" s="29"/>
      <c r="L16" s="71"/>
      <c r="M16" s="72"/>
      <c r="N16" s="72"/>
      <c r="O16" s="73"/>
      <c r="P16" s="74"/>
      <c r="Q16" s="74"/>
      <c r="R16" s="74"/>
      <c r="S16" s="71" t="s">
        <v>29</v>
      </c>
      <c r="T16" s="97"/>
    </row>
    <row r="17" spans="1:20">
      <c r="A17" s="31" t="s">
        <v>31</v>
      </c>
      <c r="B17" s="32"/>
      <c r="C17" s="33"/>
      <c r="D17" s="33"/>
      <c r="E17" s="33"/>
      <c r="F17" s="33"/>
      <c r="G17" s="33"/>
      <c r="H17" s="32"/>
      <c r="I17" s="32"/>
      <c r="J17" s="32"/>
      <c r="K17" s="29"/>
      <c r="L17" s="33"/>
      <c r="M17" s="80"/>
      <c r="N17" s="80"/>
      <c r="O17" s="80"/>
      <c r="P17" s="80"/>
      <c r="Q17" s="80"/>
      <c r="R17" s="80"/>
      <c r="S17" s="33"/>
      <c r="T17" s="101"/>
    </row>
    <row r="18" s="2" customFormat="1" spans="1:21">
      <c r="A18" s="34"/>
      <c r="B18" s="29"/>
      <c r="C18" s="29"/>
      <c r="D18" s="29"/>
      <c r="E18" s="35"/>
      <c r="F18" s="36"/>
      <c r="G18" s="36"/>
      <c r="H18" s="37"/>
      <c r="I18" s="37"/>
      <c r="J18" s="81"/>
      <c r="K18" s="29"/>
      <c r="L18" s="82"/>
      <c r="M18" s="83"/>
      <c r="N18" s="84"/>
      <c r="O18" s="85"/>
      <c r="P18" s="79"/>
      <c r="Q18" s="79"/>
      <c r="R18" s="79"/>
      <c r="S18" s="102"/>
      <c r="T18" s="103"/>
      <c r="U18" s="104"/>
    </row>
    <row r="19" spans="1:20">
      <c r="A19" s="23" t="s">
        <v>28</v>
      </c>
      <c r="B19" s="24"/>
      <c r="C19" s="24"/>
      <c r="D19" s="24"/>
      <c r="E19" s="24"/>
      <c r="F19" s="25"/>
      <c r="G19" s="38"/>
      <c r="H19" s="38"/>
      <c r="I19" s="38"/>
      <c r="J19" s="38"/>
      <c r="K19" s="29"/>
      <c r="L19" s="71"/>
      <c r="M19" s="72"/>
      <c r="N19" s="72"/>
      <c r="O19" s="73"/>
      <c r="P19" s="74"/>
      <c r="Q19" s="74"/>
      <c r="R19" s="74"/>
      <c r="S19" s="105" t="s">
        <v>29</v>
      </c>
      <c r="T19" s="106"/>
    </row>
    <row r="20" spans="1:20">
      <c r="A20" s="31" t="s">
        <v>37</v>
      </c>
      <c r="B20" s="32"/>
      <c r="C20" s="39"/>
      <c r="D20" s="39"/>
      <c r="E20" s="39"/>
      <c r="F20" s="39"/>
      <c r="G20" s="39"/>
      <c r="H20" s="40"/>
      <c r="I20" s="40"/>
      <c r="J20" s="40"/>
      <c r="K20" s="29"/>
      <c r="L20" s="19"/>
      <c r="M20" s="66"/>
      <c r="N20" s="66"/>
      <c r="O20" s="66"/>
      <c r="P20" s="66"/>
      <c r="Q20" s="66"/>
      <c r="R20" s="66"/>
      <c r="S20" s="19"/>
      <c r="T20" s="95"/>
    </row>
    <row r="21" spans="1:20">
      <c r="A21" s="41"/>
      <c r="B21" s="28"/>
      <c r="C21" s="28"/>
      <c r="D21" s="29"/>
      <c r="E21" s="29"/>
      <c r="F21" s="29"/>
      <c r="G21" s="29"/>
      <c r="H21" s="29"/>
      <c r="I21" s="29"/>
      <c r="J21" s="29"/>
      <c r="K21" s="29"/>
      <c r="L21" s="29"/>
      <c r="M21" s="75"/>
      <c r="N21" s="86"/>
      <c r="O21" s="79"/>
      <c r="P21" s="28"/>
      <c r="Q21" s="28"/>
      <c r="R21" s="28"/>
      <c r="S21" s="107"/>
      <c r="T21" s="108"/>
    </row>
    <row r="22" spans="1:20">
      <c r="A22" s="23" t="s">
        <v>28</v>
      </c>
      <c r="B22" s="24"/>
      <c r="C22" s="24"/>
      <c r="D22" s="24"/>
      <c r="E22" s="24"/>
      <c r="F22" s="25"/>
      <c r="G22" s="42"/>
      <c r="H22" s="43"/>
      <c r="I22" s="43"/>
      <c r="J22" s="43"/>
      <c r="K22" s="29"/>
      <c r="L22" s="71"/>
      <c r="M22" s="72"/>
      <c r="N22" s="72"/>
      <c r="O22" s="73"/>
      <c r="P22" s="74"/>
      <c r="Q22" s="74"/>
      <c r="R22" s="74"/>
      <c r="S22" s="109" t="s">
        <v>29</v>
      </c>
      <c r="T22" s="110"/>
    </row>
    <row r="23" ht="48" customHeight="1" spans="1:20">
      <c r="A23" s="44" t="s">
        <v>38</v>
      </c>
      <c r="B23" s="45"/>
      <c r="C23" s="45"/>
      <c r="D23" s="45"/>
      <c r="E23" s="45"/>
      <c r="F23" s="46"/>
      <c r="G23" s="47">
        <f>SUM(G15:G22)</f>
        <v>7440.35</v>
      </c>
      <c r="H23" s="47">
        <f t="shared" ref="H23:K23" si="0">H15</f>
        <v>7516.35</v>
      </c>
      <c r="I23" s="47">
        <v>100</v>
      </c>
      <c r="J23" s="47">
        <f t="shared" si="0"/>
        <v>7</v>
      </c>
      <c r="K23" s="47">
        <f t="shared" si="0"/>
        <v>7</v>
      </c>
      <c r="L23" s="87" t="s">
        <v>78</v>
      </c>
      <c r="M23" s="88"/>
      <c r="N23" s="88"/>
      <c r="O23" s="88"/>
      <c r="P23" s="88"/>
      <c r="Q23" s="88"/>
      <c r="R23" s="88"/>
      <c r="S23" s="88"/>
      <c r="T23" s="111"/>
    </row>
    <row r="24" customFormat="1" ht="20" customHeight="1" spans="1:19">
      <c r="A24" s="48" t="s">
        <v>125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</row>
  </sheetData>
  <mergeCells count="44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S18:T18"/>
    <mergeCell ref="A19:F19"/>
    <mergeCell ref="L19:O19"/>
    <mergeCell ref="S19:T19"/>
    <mergeCell ref="M21:O21"/>
    <mergeCell ref="S21:T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L5:O6"/>
    <mergeCell ref="P5:R6"/>
    <mergeCell ref="S6:T9"/>
    <mergeCell ref="M8:O10"/>
  </mergeCells>
  <pageMargins left="0.75" right="0.75" top="1" bottom="1" header="0.5" footer="0.5"/>
  <pageSetup paperSize="9" scale="69" orientation="landscape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workbookViewId="0">
      <selection activeCell="A1" sqref="$A1:$XFD1048576"/>
    </sheetView>
  </sheetViews>
  <sheetFormatPr defaultColWidth="9" defaultRowHeight="14.25"/>
  <cols>
    <col min="1" max="1" width="4.15833333333333" customWidth="1"/>
    <col min="2" max="2" width="14.75" customWidth="1"/>
    <col min="3" max="3" width="20.3166666666667" customWidth="1"/>
    <col min="4" max="4" width="7.5" customWidth="1"/>
    <col min="5" max="5" width="6.875" customWidth="1"/>
    <col min="6" max="6" width="7.125" customWidth="1"/>
    <col min="7" max="7" width="8.25" customWidth="1"/>
    <col min="8" max="8" width="7.94166666666667" customWidth="1"/>
    <col min="9" max="9" width="6.25" customWidth="1"/>
    <col min="10" max="10" width="12.1916666666667" customWidth="1"/>
    <col min="11" max="11" width="10.625" customWidth="1"/>
    <col min="12" max="12" width="7.25" customWidth="1"/>
    <col min="14" max="14" width="3.75" customWidth="1"/>
    <col min="15" max="15" width="5.375" customWidth="1"/>
    <col min="16" max="16" width="6.525" customWidth="1"/>
    <col min="17" max="17" width="6.53333333333333" customWidth="1"/>
    <col min="18" max="18" width="7.375" customWidth="1"/>
    <col min="19" max="19" width="11.225" customWidth="1"/>
    <col min="20" max="20" width="13.0666666666667" customWidth="1"/>
  </cols>
  <sheetData>
    <row r="1" ht="23" customHeight="1" spans="1:20">
      <c r="A1" s="3"/>
      <c r="B1" s="4" t="s">
        <v>126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8" customHeight="1" spans="1:20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5" t="s">
        <v>1</v>
      </c>
      <c r="B3" s="5"/>
      <c r="C3" s="6" t="s">
        <v>70</v>
      </c>
      <c r="D3" s="7"/>
      <c r="E3" s="7"/>
      <c r="F3" s="7"/>
      <c r="G3" s="7"/>
      <c r="H3" s="7"/>
      <c r="I3" s="7" t="s">
        <v>2</v>
      </c>
      <c r="J3" s="50"/>
      <c r="K3" s="50"/>
      <c r="L3" s="3"/>
      <c r="M3" s="3"/>
      <c r="N3" s="50"/>
      <c r="O3" s="50"/>
      <c r="P3" s="50"/>
      <c r="Q3" s="50"/>
      <c r="R3" s="50"/>
      <c r="S3" s="50"/>
      <c r="T3" s="3" t="s">
        <v>2</v>
      </c>
    </row>
    <row r="4" ht="14" customHeight="1" spans="1:20">
      <c r="A4" s="3"/>
      <c r="B4" s="4"/>
      <c r="C4" s="4"/>
      <c r="D4" s="4"/>
      <c r="E4" s="4"/>
      <c r="F4" s="4"/>
      <c r="G4" s="4"/>
      <c r="H4" s="8" t="s">
        <v>127</v>
      </c>
      <c r="I4" s="8"/>
      <c r="J4" s="8"/>
      <c r="K4" s="4"/>
      <c r="L4" s="4"/>
      <c r="M4" s="4"/>
      <c r="N4" s="4"/>
      <c r="O4" s="4"/>
      <c r="P4" s="4"/>
      <c r="Q4" s="4"/>
      <c r="R4" s="4"/>
      <c r="S4" s="4"/>
      <c r="T4" s="4"/>
    </row>
    <row r="5" ht="24" customHeight="1" spans="1:20">
      <c r="A5" s="9"/>
      <c r="B5" s="10"/>
      <c r="C5" s="11"/>
      <c r="D5" s="12"/>
      <c r="E5" s="12"/>
      <c r="F5" s="12"/>
      <c r="G5" s="12"/>
      <c r="H5" s="12"/>
      <c r="I5" s="51"/>
      <c r="J5" s="52" t="s">
        <v>4</v>
      </c>
      <c r="K5" s="53"/>
      <c r="L5" s="54" t="s">
        <v>5</v>
      </c>
      <c r="M5" s="55"/>
      <c r="N5" s="55"/>
      <c r="O5" s="55"/>
      <c r="P5" s="54" t="s">
        <v>6</v>
      </c>
      <c r="Q5" s="55"/>
      <c r="R5" s="55"/>
      <c r="S5" s="89"/>
      <c r="T5" s="90"/>
    </row>
    <row r="6" spans="1:20">
      <c r="A6" s="13" t="s">
        <v>7</v>
      </c>
      <c r="B6" s="14" t="s">
        <v>8</v>
      </c>
      <c r="C6" s="15" t="s">
        <v>9</v>
      </c>
      <c r="D6" s="16" t="s">
        <v>10</v>
      </c>
      <c r="E6" s="16" t="s">
        <v>11</v>
      </c>
      <c r="F6" s="16" t="s">
        <v>12</v>
      </c>
      <c r="G6" s="16" t="s">
        <v>13</v>
      </c>
      <c r="H6" s="16" t="s">
        <v>14</v>
      </c>
      <c r="I6" s="14" t="s">
        <v>15</v>
      </c>
      <c r="J6" s="15" t="s">
        <v>2</v>
      </c>
      <c r="K6" s="56" t="s">
        <v>16</v>
      </c>
      <c r="L6" s="57"/>
      <c r="M6" s="58"/>
      <c r="N6" s="58"/>
      <c r="O6" s="58"/>
      <c r="P6" s="16"/>
      <c r="Q6" s="15"/>
      <c r="R6" s="15"/>
      <c r="S6" s="16" t="s">
        <v>17</v>
      </c>
      <c r="T6" s="91"/>
    </row>
    <row r="7" spans="1:20">
      <c r="A7" s="13"/>
      <c r="B7" s="14"/>
      <c r="C7" s="15"/>
      <c r="D7" s="16"/>
      <c r="E7" s="16"/>
      <c r="F7" s="16"/>
      <c r="G7" s="16"/>
      <c r="H7" s="16"/>
      <c r="I7" s="16"/>
      <c r="J7" s="56"/>
      <c r="K7" s="16"/>
      <c r="L7" s="59"/>
      <c r="M7" s="15"/>
      <c r="N7" s="15"/>
      <c r="O7" s="15"/>
      <c r="P7" s="59" t="s">
        <v>18</v>
      </c>
      <c r="Q7" s="15"/>
      <c r="R7" s="15"/>
      <c r="S7" s="16"/>
      <c r="T7" s="91"/>
    </row>
    <row r="8" spans="1:20">
      <c r="A8" s="13"/>
      <c r="B8" s="14"/>
      <c r="C8" s="15"/>
      <c r="D8" s="16"/>
      <c r="E8" s="16"/>
      <c r="F8" s="16"/>
      <c r="G8" s="16"/>
      <c r="H8" s="16"/>
      <c r="I8" s="16"/>
      <c r="J8" s="16"/>
      <c r="K8" s="16"/>
      <c r="L8" s="14"/>
      <c r="M8" s="56" t="s">
        <v>19</v>
      </c>
      <c r="N8" s="60"/>
      <c r="O8" s="61"/>
      <c r="P8" s="14"/>
      <c r="Q8" s="59" t="s">
        <v>20</v>
      </c>
      <c r="R8" s="15"/>
      <c r="S8" s="16"/>
      <c r="T8" s="91"/>
    </row>
    <row r="9" spans="1:20">
      <c r="A9" s="13"/>
      <c r="B9" s="14"/>
      <c r="C9" s="15"/>
      <c r="D9" s="16"/>
      <c r="E9" s="16"/>
      <c r="F9" s="16"/>
      <c r="G9" s="16"/>
      <c r="H9" s="16"/>
      <c r="I9" s="16"/>
      <c r="J9" s="16" t="s">
        <v>21</v>
      </c>
      <c r="K9" s="16"/>
      <c r="L9" s="14" t="s">
        <v>22</v>
      </c>
      <c r="M9" s="62"/>
      <c r="N9" s="63"/>
      <c r="O9" s="64"/>
      <c r="P9" s="14"/>
      <c r="Q9" s="14" t="s">
        <v>23</v>
      </c>
      <c r="R9" s="56" t="s">
        <v>24</v>
      </c>
      <c r="S9" s="57"/>
      <c r="T9" s="92"/>
    </row>
    <row r="10" ht="40" customHeight="1" spans="1:20">
      <c r="A10" s="13"/>
      <c r="B10" s="14"/>
      <c r="C10" s="15"/>
      <c r="D10" s="16"/>
      <c r="E10" s="16"/>
      <c r="F10" s="16"/>
      <c r="G10" s="16"/>
      <c r="H10" s="16"/>
      <c r="I10" s="16"/>
      <c r="J10" s="16"/>
      <c r="K10" s="16"/>
      <c r="L10" s="14"/>
      <c r="M10" s="62"/>
      <c r="N10" s="65"/>
      <c r="O10" s="64"/>
      <c r="P10" s="14"/>
      <c r="Q10" s="14"/>
      <c r="R10" s="14"/>
      <c r="S10" s="93" t="s">
        <v>25</v>
      </c>
      <c r="T10" s="94" t="s">
        <v>26</v>
      </c>
    </row>
    <row r="11" spans="1:20">
      <c r="A11" s="17" t="s">
        <v>27</v>
      </c>
      <c r="B11" s="18"/>
      <c r="C11" s="19"/>
      <c r="D11" s="19"/>
      <c r="E11" s="19"/>
      <c r="F11" s="19"/>
      <c r="G11" s="19"/>
      <c r="H11" s="20"/>
      <c r="I11" s="20"/>
      <c r="J11" s="20"/>
      <c r="K11" s="20"/>
      <c r="L11" s="19"/>
      <c r="M11" s="66"/>
      <c r="N11" s="66"/>
      <c r="O11" s="66"/>
      <c r="P11" s="66"/>
      <c r="Q11" s="66"/>
      <c r="R11" s="66"/>
      <c r="S11" s="19"/>
      <c r="T11" s="95"/>
    </row>
    <row r="12" spans="1:20">
      <c r="A12" s="21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67"/>
      <c r="N12" s="68"/>
      <c r="O12" s="69"/>
      <c r="P12" s="70"/>
      <c r="Q12" s="70"/>
      <c r="R12" s="70"/>
      <c r="S12" s="70"/>
      <c r="T12" s="96"/>
    </row>
    <row r="13" spans="1:20">
      <c r="A13" s="23" t="s">
        <v>28</v>
      </c>
      <c r="B13" s="24"/>
      <c r="C13" s="24"/>
      <c r="D13" s="24"/>
      <c r="E13" s="24"/>
      <c r="F13" s="25"/>
      <c r="G13" s="22"/>
      <c r="H13" s="22"/>
      <c r="I13" s="22"/>
      <c r="J13" s="22"/>
      <c r="K13" s="22"/>
      <c r="L13" s="71"/>
      <c r="M13" s="72"/>
      <c r="N13" s="72"/>
      <c r="O13" s="73"/>
      <c r="P13" s="74"/>
      <c r="Q13" s="74"/>
      <c r="R13" s="74"/>
      <c r="S13" s="71" t="s">
        <v>29</v>
      </c>
      <c r="T13" s="97"/>
    </row>
    <row r="14" spans="1:20">
      <c r="A14" s="17" t="s">
        <v>30</v>
      </c>
      <c r="B14" s="26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66"/>
      <c r="N14" s="66"/>
      <c r="O14" s="66"/>
      <c r="P14" s="66"/>
      <c r="Q14" s="66"/>
      <c r="R14" s="66"/>
      <c r="S14" s="20"/>
      <c r="T14" s="98"/>
    </row>
    <row r="15" s="1" customFormat="1" ht="92" customHeight="1" spans="1:20">
      <c r="A15" s="27"/>
      <c r="B15" s="28" t="s">
        <v>72</v>
      </c>
      <c r="C15" s="29" t="s">
        <v>73</v>
      </c>
      <c r="D15" s="29" t="s">
        <v>91</v>
      </c>
      <c r="E15" s="29">
        <v>2022.11</v>
      </c>
      <c r="F15" s="29">
        <v>2026.2</v>
      </c>
      <c r="G15" s="29">
        <v>7440.35</v>
      </c>
      <c r="H15" s="29">
        <v>7516.35</v>
      </c>
      <c r="I15" s="29">
        <v>100</v>
      </c>
      <c r="J15" s="29">
        <v>7</v>
      </c>
      <c r="K15" s="29">
        <v>0</v>
      </c>
      <c r="L15" s="75" t="s">
        <v>124</v>
      </c>
      <c r="M15" s="76"/>
      <c r="N15" s="77"/>
      <c r="O15" s="78"/>
      <c r="P15" s="79">
        <v>7852.21</v>
      </c>
      <c r="Q15" s="79">
        <v>0</v>
      </c>
      <c r="R15" s="79">
        <v>0</v>
      </c>
      <c r="S15" s="99" t="s">
        <v>76</v>
      </c>
      <c r="T15" s="100" t="s">
        <v>77</v>
      </c>
    </row>
    <row r="16" spans="1:20">
      <c r="A16" s="23" t="s">
        <v>28</v>
      </c>
      <c r="B16" s="24"/>
      <c r="C16" s="24"/>
      <c r="D16" s="24"/>
      <c r="E16" s="24"/>
      <c r="F16" s="25"/>
      <c r="G16" s="30"/>
      <c r="H16" s="30"/>
      <c r="I16" s="30"/>
      <c r="J16" s="30"/>
      <c r="K16" s="29"/>
      <c r="L16" s="71"/>
      <c r="M16" s="72"/>
      <c r="N16" s="72"/>
      <c r="O16" s="73"/>
      <c r="P16" s="74"/>
      <c r="Q16" s="74"/>
      <c r="R16" s="74"/>
      <c r="S16" s="71" t="s">
        <v>29</v>
      </c>
      <c r="T16" s="97"/>
    </row>
    <row r="17" spans="1:20">
      <c r="A17" s="31" t="s">
        <v>31</v>
      </c>
      <c r="B17" s="32"/>
      <c r="C17" s="33"/>
      <c r="D17" s="33"/>
      <c r="E17" s="33"/>
      <c r="F17" s="33"/>
      <c r="G17" s="33"/>
      <c r="H17" s="32"/>
      <c r="I17" s="32"/>
      <c r="J17" s="32"/>
      <c r="K17" s="29"/>
      <c r="L17" s="33"/>
      <c r="M17" s="80"/>
      <c r="N17" s="80"/>
      <c r="O17" s="80"/>
      <c r="P17" s="80"/>
      <c r="Q17" s="80"/>
      <c r="R17" s="80"/>
      <c r="S17" s="33"/>
      <c r="T17" s="101"/>
    </row>
    <row r="18" s="2" customFormat="1" spans="1:21">
      <c r="A18" s="34"/>
      <c r="B18" s="29"/>
      <c r="C18" s="29"/>
      <c r="D18" s="29"/>
      <c r="E18" s="35"/>
      <c r="F18" s="36"/>
      <c r="G18" s="36"/>
      <c r="H18" s="37"/>
      <c r="I18" s="37"/>
      <c r="J18" s="81"/>
      <c r="K18" s="29"/>
      <c r="L18" s="82"/>
      <c r="M18" s="83"/>
      <c r="N18" s="84"/>
      <c r="O18" s="85"/>
      <c r="P18" s="79"/>
      <c r="Q18" s="79"/>
      <c r="R18" s="79"/>
      <c r="S18" s="102"/>
      <c r="T18" s="103"/>
      <c r="U18" s="104"/>
    </row>
    <row r="19" spans="1:20">
      <c r="A19" s="23" t="s">
        <v>28</v>
      </c>
      <c r="B19" s="24"/>
      <c r="C19" s="24"/>
      <c r="D19" s="24"/>
      <c r="E19" s="24"/>
      <c r="F19" s="25"/>
      <c r="G19" s="38"/>
      <c r="H19" s="38"/>
      <c r="I19" s="38"/>
      <c r="J19" s="38"/>
      <c r="K19" s="29"/>
      <c r="L19" s="71"/>
      <c r="M19" s="72"/>
      <c r="N19" s="72"/>
      <c r="O19" s="73"/>
      <c r="P19" s="74"/>
      <c r="Q19" s="74"/>
      <c r="R19" s="74"/>
      <c r="S19" s="105" t="s">
        <v>29</v>
      </c>
      <c r="T19" s="106"/>
    </row>
    <row r="20" spans="1:20">
      <c r="A20" s="31" t="s">
        <v>37</v>
      </c>
      <c r="B20" s="32"/>
      <c r="C20" s="39"/>
      <c r="D20" s="39"/>
      <c r="E20" s="39"/>
      <c r="F20" s="39"/>
      <c r="G20" s="39"/>
      <c r="H20" s="40"/>
      <c r="I20" s="40"/>
      <c r="J20" s="40"/>
      <c r="K20" s="29"/>
      <c r="L20" s="19"/>
      <c r="M20" s="66"/>
      <c r="N20" s="66"/>
      <c r="O20" s="66"/>
      <c r="P20" s="66"/>
      <c r="Q20" s="66"/>
      <c r="R20" s="66"/>
      <c r="S20" s="19"/>
      <c r="T20" s="95"/>
    </row>
    <row r="21" spans="1:20">
      <c r="A21" s="41"/>
      <c r="B21" s="28"/>
      <c r="C21" s="28"/>
      <c r="D21" s="29"/>
      <c r="E21" s="29"/>
      <c r="F21" s="29"/>
      <c r="G21" s="29"/>
      <c r="H21" s="29"/>
      <c r="I21" s="29"/>
      <c r="J21" s="29"/>
      <c r="K21" s="29"/>
      <c r="L21" s="29"/>
      <c r="M21" s="75"/>
      <c r="N21" s="86"/>
      <c r="O21" s="79"/>
      <c r="P21" s="28"/>
      <c r="Q21" s="28"/>
      <c r="R21" s="28"/>
      <c r="S21" s="107"/>
      <c r="T21" s="108"/>
    </row>
    <row r="22" spans="1:20">
      <c r="A22" s="23" t="s">
        <v>28</v>
      </c>
      <c r="B22" s="24"/>
      <c r="C22" s="24"/>
      <c r="D22" s="24"/>
      <c r="E22" s="24"/>
      <c r="F22" s="25"/>
      <c r="G22" s="42"/>
      <c r="H22" s="43"/>
      <c r="I22" s="43"/>
      <c r="J22" s="43"/>
      <c r="K22" s="29"/>
      <c r="L22" s="71"/>
      <c r="M22" s="72"/>
      <c r="N22" s="72"/>
      <c r="O22" s="73"/>
      <c r="P22" s="74"/>
      <c r="Q22" s="74"/>
      <c r="R22" s="74"/>
      <c r="S22" s="109" t="s">
        <v>29</v>
      </c>
      <c r="T22" s="110"/>
    </row>
    <row r="23" ht="48" customHeight="1" spans="1:20">
      <c r="A23" s="44" t="s">
        <v>38</v>
      </c>
      <c r="B23" s="45"/>
      <c r="C23" s="45"/>
      <c r="D23" s="45"/>
      <c r="E23" s="45"/>
      <c r="F23" s="46"/>
      <c r="G23" s="47">
        <f>SUM(G15:G22)</f>
        <v>7440.35</v>
      </c>
      <c r="H23" s="47">
        <f t="shared" ref="H23:K23" si="0">H15</f>
        <v>7516.35</v>
      </c>
      <c r="I23" s="47">
        <v>100</v>
      </c>
      <c r="J23" s="47">
        <f t="shared" si="0"/>
        <v>7</v>
      </c>
      <c r="K23" s="47">
        <f t="shared" si="0"/>
        <v>0</v>
      </c>
      <c r="L23" s="87" t="s">
        <v>78</v>
      </c>
      <c r="M23" s="88"/>
      <c r="N23" s="88"/>
      <c r="O23" s="88"/>
      <c r="P23" s="88"/>
      <c r="Q23" s="88"/>
      <c r="R23" s="88"/>
      <c r="S23" s="88"/>
      <c r="T23" s="111"/>
    </row>
    <row r="24" customFormat="1" ht="20" customHeight="1" spans="1:19">
      <c r="A24" s="48" t="s">
        <v>128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</row>
  </sheetData>
  <mergeCells count="44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S18:T18"/>
    <mergeCell ref="A19:F19"/>
    <mergeCell ref="L19:O19"/>
    <mergeCell ref="S19:T19"/>
    <mergeCell ref="M21:O21"/>
    <mergeCell ref="S21:T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L5:O6"/>
    <mergeCell ref="P5:R6"/>
    <mergeCell ref="S6:T9"/>
    <mergeCell ref="M8:O10"/>
  </mergeCells>
  <pageMargins left="0.75" right="0.75" top="1" bottom="1" header="0.5" footer="0.5"/>
  <pageSetup paperSize="9" scale="6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J29" sqref="J29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7.125" customWidth="1"/>
    <col min="9" max="9" width="6.25" customWidth="1"/>
    <col min="11" max="11" width="11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3"/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25.5" spans="1:20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5" t="s">
        <v>1</v>
      </c>
      <c r="B3" s="5"/>
      <c r="C3" s="6"/>
      <c r="D3" s="7"/>
      <c r="E3" s="7"/>
      <c r="F3" s="7"/>
      <c r="G3" s="7"/>
      <c r="H3" s="7"/>
      <c r="I3" s="7" t="s">
        <v>2</v>
      </c>
      <c r="J3" s="50"/>
      <c r="K3" s="50"/>
      <c r="L3" s="3"/>
      <c r="M3" s="3"/>
      <c r="N3" s="50"/>
      <c r="O3" s="50"/>
      <c r="P3" s="50" t="s">
        <v>3</v>
      </c>
      <c r="Q3" s="50"/>
      <c r="R3" s="50"/>
      <c r="S3" s="50"/>
      <c r="T3" s="3" t="s">
        <v>2</v>
      </c>
    </row>
    <row r="4" ht="25.5" spans="1:20">
      <c r="A4" s="3"/>
      <c r="B4" s="4"/>
      <c r="C4" s="4"/>
      <c r="D4" s="4"/>
      <c r="E4" s="4"/>
      <c r="F4" s="4"/>
      <c r="G4" s="4"/>
      <c r="H4" s="8">
        <v>43215</v>
      </c>
      <c r="I4" s="8"/>
      <c r="J4" s="8"/>
      <c r="K4" s="4"/>
      <c r="L4" s="4"/>
      <c r="M4" s="4"/>
      <c r="N4" s="4"/>
      <c r="O4" s="4"/>
      <c r="P4" s="4"/>
      <c r="Q4" s="4"/>
      <c r="R4" s="4"/>
      <c r="S4" s="4"/>
      <c r="T4" s="4"/>
    </row>
    <row r="5" ht="25.5" customHeight="1" spans="1:20">
      <c r="A5" s="114"/>
      <c r="B5" s="115"/>
      <c r="C5" s="116"/>
      <c r="D5" s="117"/>
      <c r="E5" s="117"/>
      <c r="F5" s="117"/>
      <c r="G5" s="117"/>
      <c r="H5" s="117"/>
      <c r="I5" s="131"/>
      <c r="J5" s="132" t="s">
        <v>4</v>
      </c>
      <c r="K5" s="133"/>
      <c r="L5" s="56" t="s">
        <v>5</v>
      </c>
      <c r="M5" s="134"/>
      <c r="N5" s="134"/>
      <c r="O5" s="134"/>
      <c r="P5" s="56" t="s">
        <v>6</v>
      </c>
      <c r="Q5" s="134"/>
      <c r="R5" s="134"/>
      <c r="S5" s="147"/>
      <c r="T5" s="148"/>
    </row>
    <row r="6" spans="1:20">
      <c r="A6" s="16" t="s">
        <v>7</v>
      </c>
      <c r="B6" s="14" t="s">
        <v>8</v>
      </c>
      <c r="C6" s="15" t="s">
        <v>9</v>
      </c>
      <c r="D6" s="16" t="s">
        <v>10</v>
      </c>
      <c r="E6" s="16" t="s">
        <v>11</v>
      </c>
      <c r="F6" s="16" t="s">
        <v>12</v>
      </c>
      <c r="G6" s="16" t="s">
        <v>13</v>
      </c>
      <c r="H6" s="16" t="s">
        <v>14</v>
      </c>
      <c r="I6" s="14" t="s">
        <v>15</v>
      </c>
      <c r="J6" s="15" t="s">
        <v>2</v>
      </c>
      <c r="K6" s="56" t="s">
        <v>16</v>
      </c>
      <c r="L6" s="57"/>
      <c r="M6" s="58"/>
      <c r="N6" s="58"/>
      <c r="O6" s="58"/>
      <c r="P6" s="16"/>
      <c r="Q6" s="15"/>
      <c r="R6" s="15"/>
      <c r="S6" s="16" t="s">
        <v>17</v>
      </c>
      <c r="T6" s="149"/>
    </row>
    <row r="7" spans="1:20">
      <c r="A7" s="16"/>
      <c r="B7" s="14"/>
      <c r="C7" s="15"/>
      <c r="D7" s="16"/>
      <c r="E7" s="16"/>
      <c r="F7" s="16"/>
      <c r="G7" s="16"/>
      <c r="H7" s="16"/>
      <c r="I7" s="16"/>
      <c r="J7" s="56"/>
      <c r="K7" s="16"/>
      <c r="L7" s="59"/>
      <c r="M7" s="15"/>
      <c r="N7" s="15"/>
      <c r="O7" s="15"/>
      <c r="P7" s="59" t="s">
        <v>18</v>
      </c>
      <c r="Q7" s="15"/>
      <c r="R7" s="15"/>
      <c r="S7" s="16"/>
      <c r="T7" s="149"/>
    </row>
    <row r="8" spans="1:20">
      <c r="A8" s="16"/>
      <c r="B8" s="14"/>
      <c r="C8" s="15"/>
      <c r="D8" s="16"/>
      <c r="E8" s="16"/>
      <c r="F8" s="16"/>
      <c r="G8" s="16"/>
      <c r="H8" s="16"/>
      <c r="I8" s="16"/>
      <c r="J8" s="16"/>
      <c r="K8" s="16"/>
      <c r="L8" s="14"/>
      <c r="M8" s="56" t="s">
        <v>19</v>
      </c>
      <c r="N8" s="60"/>
      <c r="O8" s="61"/>
      <c r="P8" s="14"/>
      <c r="Q8" s="59" t="s">
        <v>20</v>
      </c>
      <c r="R8" s="15"/>
      <c r="S8" s="16"/>
      <c r="T8" s="149"/>
    </row>
    <row r="9" spans="1:20">
      <c r="A9" s="16"/>
      <c r="B9" s="14"/>
      <c r="C9" s="15"/>
      <c r="D9" s="16"/>
      <c r="E9" s="16"/>
      <c r="F9" s="16"/>
      <c r="G9" s="16"/>
      <c r="H9" s="16"/>
      <c r="I9" s="16"/>
      <c r="J9" s="16" t="s">
        <v>21</v>
      </c>
      <c r="K9" s="16"/>
      <c r="L9" s="14" t="s">
        <v>22</v>
      </c>
      <c r="M9" s="62"/>
      <c r="N9" s="63"/>
      <c r="O9" s="64"/>
      <c r="P9" s="14"/>
      <c r="Q9" s="14" t="s">
        <v>23</v>
      </c>
      <c r="R9" s="56" t="s">
        <v>24</v>
      </c>
      <c r="S9" s="57"/>
      <c r="T9" s="150"/>
    </row>
    <row r="10" ht="30.75" customHeight="1" spans="1:20">
      <c r="A10" s="16"/>
      <c r="B10" s="14"/>
      <c r="C10" s="15"/>
      <c r="D10" s="16"/>
      <c r="E10" s="16"/>
      <c r="F10" s="16"/>
      <c r="G10" s="16"/>
      <c r="H10" s="16"/>
      <c r="I10" s="16"/>
      <c r="J10" s="16"/>
      <c r="K10" s="16"/>
      <c r="L10" s="14"/>
      <c r="M10" s="62"/>
      <c r="N10" s="65"/>
      <c r="O10" s="64"/>
      <c r="P10" s="14"/>
      <c r="Q10" s="14"/>
      <c r="R10" s="14"/>
      <c r="S10" s="93" t="s">
        <v>25</v>
      </c>
      <c r="T10" s="93" t="s">
        <v>26</v>
      </c>
    </row>
    <row r="11" ht="18.75" customHeight="1" spans="1:20">
      <c r="A11" s="17" t="s">
        <v>27</v>
      </c>
      <c r="B11" s="18"/>
      <c r="C11" s="19"/>
      <c r="D11" s="19"/>
      <c r="E11" s="19"/>
      <c r="F11" s="19"/>
      <c r="G11" s="19"/>
      <c r="H11" s="20"/>
      <c r="I11" s="20"/>
      <c r="J11" s="20"/>
      <c r="K11" s="20"/>
      <c r="L11" s="19"/>
      <c r="M11" s="66"/>
      <c r="N11" s="66"/>
      <c r="O11" s="66"/>
      <c r="P11" s="66"/>
      <c r="Q11" s="66"/>
      <c r="R11" s="66"/>
      <c r="S11" s="19"/>
      <c r="T11" s="95"/>
    </row>
    <row r="12" ht="18.75" customHeight="1" spans="1:20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67"/>
      <c r="N12" s="68"/>
      <c r="O12" s="69"/>
      <c r="P12" s="70"/>
      <c r="Q12" s="70"/>
      <c r="R12" s="70"/>
      <c r="S12" s="70"/>
      <c r="T12" s="70"/>
    </row>
    <row r="13" ht="18" customHeight="1" spans="1:20">
      <c r="A13" s="23" t="s">
        <v>28</v>
      </c>
      <c r="B13" s="24"/>
      <c r="C13" s="24"/>
      <c r="D13" s="24"/>
      <c r="E13" s="24"/>
      <c r="F13" s="25"/>
      <c r="G13" s="22"/>
      <c r="H13" s="22"/>
      <c r="I13" s="22"/>
      <c r="J13" s="22"/>
      <c r="K13" s="22"/>
      <c r="L13" s="71"/>
      <c r="M13" s="72"/>
      <c r="N13" s="72"/>
      <c r="O13" s="73"/>
      <c r="P13" s="74"/>
      <c r="Q13" s="74"/>
      <c r="R13" s="74"/>
      <c r="S13" s="71" t="s">
        <v>29</v>
      </c>
      <c r="T13" s="97"/>
    </row>
    <row r="14" ht="18.75" customHeight="1" spans="1:20">
      <c r="A14" s="17" t="s">
        <v>30</v>
      </c>
      <c r="B14" s="26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66"/>
      <c r="N14" s="66"/>
      <c r="O14" s="66"/>
      <c r="P14" s="66"/>
      <c r="Q14" s="66"/>
      <c r="R14" s="66"/>
      <c r="S14" s="20"/>
      <c r="T14" s="98"/>
    </row>
    <row r="15" ht="18.75" customHeight="1" spans="1:20">
      <c r="A15" s="30"/>
      <c r="B15" s="118"/>
      <c r="C15" s="30"/>
      <c r="D15" s="30"/>
      <c r="E15" s="30"/>
      <c r="F15" s="30"/>
      <c r="G15" s="30"/>
      <c r="H15" s="30"/>
      <c r="I15" s="30"/>
      <c r="J15" s="30"/>
      <c r="K15" s="135"/>
      <c r="L15" s="135"/>
      <c r="M15" s="75"/>
      <c r="N15" s="86"/>
      <c r="O15" s="79"/>
      <c r="P15" s="79"/>
      <c r="Q15" s="79"/>
      <c r="R15" s="79"/>
      <c r="S15" s="151"/>
      <c r="T15" s="38"/>
    </row>
    <row r="16" ht="18.75" customHeight="1" spans="1:20">
      <c r="A16" s="23" t="s">
        <v>28</v>
      </c>
      <c r="B16" s="24"/>
      <c r="C16" s="24"/>
      <c r="D16" s="24"/>
      <c r="E16" s="24"/>
      <c r="F16" s="25"/>
      <c r="G16" s="30"/>
      <c r="H16" s="30"/>
      <c r="I16" s="30"/>
      <c r="J16" s="30"/>
      <c r="K16" s="135"/>
      <c r="L16" s="71"/>
      <c r="M16" s="72"/>
      <c r="N16" s="72"/>
      <c r="O16" s="73"/>
      <c r="P16" s="74"/>
      <c r="Q16" s="74"/>
      <c r="R16" s="74"/>
      <c r="S16" s="71" t="s">
        <v>29</v>
      </c>
      <c r="T16" s="97"/>
    </row>
    <row r="17" ht="16.5" customHeight="1" spans="1:20">
      <c r="A17" s="17" t="s">
        <v>31</v>
      </c>
      <c r="B17" s="26"/>
      <c r="C17" s="20"/>
      <c r="D17" s="20"/>
      <c r="E17" s="20"/>
      <c r="F17" s="20"/>
      <c r="G17" s="20"/>
      <c r="H17" s="26"/>
      <c r="I17" s="26"/>
      <c r="J17" s="26"/>
      <c r="K17" s="26"/>
      <c r="L17" s="20"/>
      <c r="M17" s="66"/>
      <c r="N17" s="66"/>
      <c r="O17" s="66"/>
      <c r="P17" s="66"/>
      <c r="Q17" s="66"/>
      <c r="R17" s="66"/>
      <c r="S17" s="20"/>
      <c r="T17" s="98"/>
    </row>
    <row r="18" ht="69" customHeight="1" spans="1:20">
      <c r="A18" s="29">
        <v>1</v>
      </c>
      <c r="B18" s="29" t="s">
        <v>32</v>
      </c>
      <c r="C18" s="29" t="s">
        <v>33</v>
      </c>
      <c r="D18" s="29" t="s">
        <v>34</v>
      </c>
      <c r="E18" s="120">
        <v>2017.11</v>
      </c>
      <c r="F18" s="120">
        <v>2019.6</v>
      </c>
      <c r="G18" s="120">
        <v>22000</v>
      </c>
      <c r="H18" s="120">
        <f>J18</f>
        <v>2139</v>
      </c>
      <c r="I18" s="120">
        <v>12000</v>
      </c>
      <c r="J18" s="120">
        <f>479+1140+480+40</f>
        <v>2139</v>
      </c>
      <c r="K18" s="155">
        <f>472+8+40</f>
        <v>520</v>
      </c>
      <c r="L18" s="137"/>
      <c r="M18" s="138" t="s">
        <v>42</v>
      </c>
      <c r="N18" s="139"/>
      <c r="O18" s="140"/>
      <c r="P18" s="141"/>
      <c r="Q18" s="141"/>
      <c r="R18" s="141"/>
      <c r="S18" s="152" t="s">
        <v>36</v>
      </c>
      <c r="T18" s="153"/>
    </row>
    <row r="19" ht="21" customHeight="1" spans="1:20">
      <c r="A19" s="23" t="s">
        <v>28</v>
      </c>
      <c r="B19" s="24"/>
      <c r="C19" s="24"/>
      <c r="D19" s="24"/>
      <c r="E19" s="24"/>
      <c r="F19" s="25"/>
      <c r="G19" s="122">
        <f>G18</f>
        <v>22000</v>
      </c>
      <c r="H19" s="122">
        <f>H18</f>
        <v>2139</v>
      </c>
      <c r="I19" s="122">
        <f>I18</f>
        <v>12000</v>
      </c>
      <c r="J19" s="122">
        <f>J18</f>
        <v>2139</v>
      </c>
      <c r="K19" s="122">
        <f>K18</f>
        <v>520</v>
      </c>
      <c r="L19" s="71"/>
      <c r="M19" s="72"/>
      <c r="N19" s="72"/>
      <c r="O19" s="73"/>
      <c r="P19" s="74"/>
      <c r="Q19" s="74"/>
      <c r="R19" s="74"/>
      <c r="S19" s="105" t="s">
        <v>29</v>
      </c>
      <c r="T19" s="106"/>
    </row>
    <row r="20" ht="21" customHeight="1" spans="1:20">
      <c r="A20" s="17" t="s">
        <v>37</v>
      </c>
      <c r="B20" s="18"/>
      <c r="C20" s="19"/>
      <c r="D20" s="19"/>
      <c r="E20" s="19"/>
      <c r="F20" s="19"/>
      <c r="G20" s="19"/>
      <c r="H20" s="26"/>
      <c r="I20" s="26"/>
      <c r="J20" s="26"/>
      <c r="K20" s="26"/>
      <c r="L20" s="19"/>
      <c r="M20" s="66"/>
      <c r="N20" s="66"/>
      <c r="O20" s="66"/>
      <c r="P20" s="66"/>
      <c r="Q20" s="66"/>
      <c r="R20" s="66"/>
      <c r="S20" s="19"/>
      <c r="T20" s="95"/>
    </row>
    <row r="21" ht="18.75" customHeight="1" spans="1:20">
      <c r="A21" s="124"/>
      <c r="B21" s="124"/>
      <c r="C21" s="124"/>
      <c r="D21" s="125"/>
      <c r="E21" s="126"/>
      <c r="F21" s="124"/>
      <c r="G21" s="124"/>
      <c r="H21" s="125"/>
      <c r="I21" s="125"/>
      <c r="J21" s="125"/>
      <c r="K21" s="142"/>
      <c r="L21" s="142"/>
      <c r="M21" s="143"/>
      <c r="N21" s="144"/>
      <c r="O21" s="145"/>
      <c r="P21" s="146"/>
      <c r="Q21" s="146"/>
      <c r="R21" s="146"/>
      <c r="S21" s="124"/>
      <c r="T21" s="124"/>
    </row>
    <row r="22" ht="21" customHeight="1" spans="1:20">
      <c r="A22" s="23" t="s">
        <v>28</v>
      </c>
      <c r="B22" s="24"/>
      <c r="C22" s="24"/>
      <c r="D22" s="24"/>
      <c r="E22" s="24"/>
      <c r="F22" s="25"/>
      <c r="G22" s="124"/>
      <c r="H22" s="125"/>
      <c r="I22" s="125"/>
      <c r="J22" s="125"/>
      <c r="K22" s="142"/>
      <c r="L22" s="71"/>
      <c r="M22" s="72"/>
      <c r="N22" s="72"/>
      <c r="O22" s="73"/>
      <c r="P22" s="74"/>
      <c r="Q22" s="74"/>
      <c r="R22" s="74"/>
      <c r="S22" s="109" t="s">
        <v>29</v>
      </c>
      <c r="T22" s="110"/>
    </row>
    <row r="23" ht="50.25" customHeight="1" spans="1:20">
      <c r="A23" s="127" t="s">
        <v>38</v>
      </c>
      <c r="B23" s="128"/>
      <c r="C23" s="128"/>
      <c r="D23" s="128"/>
      <c r="E23" s="128"/>
      <c r="F23" s="129"/>
      <c r="G23" s="120">
        <f>G13+G16+G19+G22</f>
        <v>22000</v>
      </c>
      <c r="H23" s="120">
        <f>H13+H16+H19+H22</f>
        <v>2139</v>
      </c>
      <c r="I23" s="120">
        <f>I13+I16+I19+I22</f>
        <v>12000</v>
      </c>
      <c r="J23" s="120">
        <f>J13+J16+J19+J22</f>
        <v>2139</v>
      </c>
      <c r="K23" s="120">
        <f>K13+K16+K19+K22</f>
        <v>520</v>
      </c>
      <c r="L23" s="87" t="s">
        <v>39</v>
      </c>
      <c r="M23" s="88"/>
      <c r="N23" s="88"/>
      <c r="O23" s="88"/>
      <c r="P23" s="88"/>
      <c r="Q23" s="88"/>
      <c r="R23" s="88"/>
      <c r="S23" s="88"/>
      <c r="T23" s="111"/>
    </row>
    <row r="24" spans="1:19">
      <c r="A24" s="49" t="s">
        <v>43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M8:O10"/>
    <mergeCell ref="L5:O6"/>
    <mergeCell ref="P5:R6"/>
    <mergeCell ref="S6:T9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workbookViewId="0">
      <selection activeCell="A1" sqref="$A1:$XFD1048576"/>
    </sheetView>
  </sheetViews>
  <sheetFormatPr defaultColWidth="9" defaultRowHeight="14.25"/>
  <cols>
    <col min="1" max="1" width="4.15833333333333" customWidth="1"/>
    <col min="2" max="2" width="14.75" customWidth="1"/>
    <col min="3" max="3" width="20.3166666666667" customWidth="1"/>
    <col min="4" max="4" width="7.5" customWidth="1"/>
    <col min="5" max="5" width="6.875" customWidth="1"/>
    <col min="6" max="6" width="7.125" customWidth="1"/>
    <col min="7" max="7" width="8.25" customWidth="1"/>
    <col min="8" max="8" width="7.94166666666667" customWidth="1"/>
    <col min="9" max="9" width="6.25" customWidth="1"/>
    <col min="10" max="10" width="12.1916666666667" customWidth="1"/>
    <col min="11" max="11" width="10.625" customWidth="1"/>
    <col min="12" max="12" width="7.25" customWidth="1"/>
    <col min="14" max="14" width="3.75" customWidth="1"/>
    <col min="15" max="15" width="5.375" customWidth="1"/>
    <col min="16" max="16" width="6.525" customWidth="1"/>
    <col min="17" max="17" width="6.53333333333333" customWidth="1"/>
    <col min="18" max="18" width="7.375" customWidth="1"/>
    <col min="19" max="19" width="11.225" customWidth="1"/>
    <col min="20" max="20" width="13.0666666666667" customWidth="1"/>
  </cols>
  <sheetData>
    <row r="1" ht="23" customHeight="1" spans="1:20">
      <c r="A1" s="3"/>
      <c r="B1" s="4" t="s">
        <v>129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8" customHeight="1" spans="1:20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5" t="s">
        <v>1</v>
      </c>
      <c r="B3" s="5"/>
      <c r="C3" s="6" t="s">
        <v>70</v>
      </c>
      <c r="D3" s="7"/>
      <c r="E3" s="7"/>
      <c r="F3" s="7"/>
      <c r="G3" s="7"/>
      <c r="H3" s="7"/>
      <c r="I3" s="7" t="s">
        <v>2</v>
      </c>
      <c r="J3" s="50"/>
      <c r="K3" s="50"/>
      <c r="L3" s="3"/>
      <c r="M3" s="3"/>
      <c r="N3" s="50"/>
      <c r="O3" s="50"/>
      <c r="P3" s="50"/>
      <c r="Q3" s="50"/>
      <c r="R3" s="50"/>
      <c r="S3" s="50"/>
      <c r="T3" s="3" t="s">
        <v>2</v>
      </c>
    </row>
    <row r="4" ht="14" customHeight="1" spans="1:20">
      <c r="A4" s="3"/>
      <c r="B4" s="4"/>
      <c r="C4" s="4"/>
      <c r="D4" s="4"/>
      <c r="E4" s="4"/>
      <c r="F4" s="4"/>
      <c r="G4" s="4"/>
      <c r="H4" s="8" t="s">
        <v>130</v>
      </c>
      <c r="I4" s="8"/>
      <c r="J4" s="8"/>
      <c r="K4" s="4"/>
      <c r="L4" s="4"/>
      <c r="M4" s="4"/>
      <c r="N4" s="4"/>
      <c r="O4" s="4"/>
      <c r="P4" s="4"/>
      <c r="Q4" s="4"/>
      <c r="R4" s="4"/>
      <c r="S4" s="4"/>
      <c r="T4" s="4"/>
    </row>
    <row r="5" ht="24" customHeight="1" spans="1:20">
      <c r="A5" s="9"/>
      <c r="B5" s="10"/>
      <c r="C5" s="11"/>
      <c r="D5" s="12"/>
      <c r="E5" s="12"/>
      <c r="F5" s="12"/>
      <c r="G5" s="12"/>
      <c r="H5" s="12"/>
      <c r="I5" s="51"/>
      <c r="J5" s="52" t="s">
        <v>4</v>
      </c>
      <c r="K5" s="53"/>
      <c r="L5" s="54" t="s">
        <v>5</v>
      </c>
      <c r="M5" s="55"/>
      <c r="N5" s="55"/>
      <c r="O5" s="55"/>
      <c r="P5" s="54" t="s">
        <v>6</v>
      </c>
      <c r="Q5" s="55"/>
      <c r="R5" s="55"/>
      <c r="S5" s="89"/>
      <c r="T5" s="90"/>
    </row>
    <row r="6" spans="1:20">
      <c r="A6" s="13" t="s">
        <v>7</v>
      </c>
      <c r="B6" s="14" t="s">
        <v>8</v>
      </c>
      <c r="C6" s="15" t="s">
        <v>9</v>
      </c>
      <c r="D6" s="16" t="s">
        <v>10</v>
      </c>
      <c r="E6" s="16" t="s">
        <v>11</v>
      </c>
      <c r="F6" s="16" t="s">
        <v>12</v>
      </c>
      <c r="G6" s="16" t="s">
        <v>13</v>
      </c>
      <c r="H6" s="16" t="s">
        <v>14</v>
      </c>
      <c r="I6" s="14" t="s">
        <v>15</v>
      </c>
      <c r="J6" s="15" t="s">
        <v>2</v>
      </c>
      <c r="K6" s="56" t="s">
        <v>16</v>
      </c>
      <c r="L6" s="57"/>
      <c r="M6" s="58"/>
      <c r="N6" s="58"/>
      <c r="O6" s="58"/>
      <c r="P6" s="16"/>
      <c r="Q6" s="15"/>
      <c r="R6" s="15"/>
      <c r="S6" s="16" t="s">
        <v>17</v>
      </c>
      <c r="T6" s="91"/>
    </row>
    <row r="7" spans="1:20">
      <c r="A7" s="13"/>
      <c r="B7" s="14"/>
      <c r="C7" s="15"/>
      <c r="D7" s="16"/>
      <c r="E7" s="16"/>
      <c r="F7" s="16"/>
      <c r="G7" s="16"/>
      <c r="H7" s="16"/>
      <c r="I7" s="16"/>
      <c r="J7" s="56"/>
      <c r="K7" s="16"/>
      <c r="L7" s="59"/>
      <c r="M7" s="15"/>
      <c r="N7" s="15"/>
      <c r="O7" s="15"/>
      <c r="P7" s="59" t="s">
        <v>18</v>
      </c>
      <c r="Q7" s="15"/>
      <c r="R7" s="15"/>
      <c r="S7" s="16"/>
      <c r="T7" s="91"/>
    </row>
    <row r="8" spans="1:20">
      <c r="A8" s="13"/>
      <c r="B8" s="14"/>
      <c r="C8" s="15"/>
      <c r="D8" s="16"/>
      <c r="E8" s="16"/>
      <c r="F8" s="16"/>
      <c r="G8" s="16"/>
      <c r="H8" s="16"/>
      <c r="I8" s="16"/>
      <c r="J8" s="16"/>
      <c r="K8" s="16"/>
      <c r="L8" s="14"/>
      <c r="M8" s="56" t="s">
        <v>19</v>
      </c>
      <c r="N8" s="60"/>
      <c r="O8" s="61"/>
      <c r="P8" s="14"/>
      <c r="Q8" s="59" t="s">
        <v>20</v>
      </c>
      <c r="R8" s="15"/>
      <c r="S8" s="16"/>
      <c r="T8" s="91"/>
    </row>
    <row r="9" spans="1:20">
      <c r="A9" s="13"/>
      <c r="B9" s="14"/>
      <c r="C9" s="15"/>
      <c r="D9" s="16"/>
      <c r="E9" s="16"/>
      <c r="F9" s="16"/>
      <c r="G9" s="16"/>
      <c r="H9" s="16"/>
      <c r="I9" s="16"/>
      <c r="J9" s="16" t="s">
        <v>21</v>
      </c>
      <c r="K9" s="16"/>
      <c r="L9" s="14" t="s">
        <v>22</v>
      </c>
      <c r="M9" s="62"/>
      <c r="N9" s="63"/>
      <c r="O9" s="64"/>
      <c r="P9" s="14"/>
      <c r="Q9" s="14" t="s">
        <v>23</v>
      </c>
      <c r="R9" s="56" t="s">
        <v>24</v>
      </c>
      <c r="S9" s="57"/>
      <c r="T9" s="92"/>
    </row>
    <row r="10" ht="40" customHeight="1" spans="1:20">
      <c r="A10" s="13"/>
      <c r="B10" s="14"/>
      <c r="C10" s="15"/>
      <c r="D10" s="16"/>
      <c r="E10" s="16"/>
      <c r="F10" s="16"/>
      <c r="G10" s="16"/>
      <c r="H10" s="16"/>
      <c r="I10" s="16"/>
      <c r="J10" s="16"/>
      <c r="K10" s="16"/>
      <c r="L10" s="14"/>
      <c r="M10" s="62"/>
      <c r="N10" s="65"/>
      <c r="O10" s="64"/>
      <c r="P10" s="14"/>
      <c r="Q10" s="14"/>
      <c r="R10" s="14"/>
      <c r="S10" s="93" t="s">
        <v>25</v>
      </c>
      <c r="T10" s="94" t="s">
        <v>26</v>
      </c>
    </row>
    <row r="11" spans="1:20">
      <c r="A11" s="17" t="s">
        <v>27</v>
      </c>
      <c r="B11" s="18"/>
      <c r="C11" s="19"/>
      <c r="D11" s="19"/>
      <c r="E11" s="19"/>
      <c r="F11" s="19"/>
      <c r="G11" s="19"/>
      <c r="H11" s="20"/>
      <c r="I11" s="20"/>
      <c r="J11" s="20"/>
      <c r="K11" s="20"/>
      <c r="L11" s="19"/>
      <c r="M11" s="66"/>
      <c r="N11" s="66"/>
      <c r="O11" s="66"/>
      <c r="P11" s="66"/>
      <c r="Q11" s="66"/>
      <c r="R11" s="66"/>
      <c r="S11" s="19"/>
      <c r="T11" s="95"/>
    </row>
    <row r="12" spans="1:20">
      <c r="A12" s="21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67"/>
      <c r="N12" s="68"/>
      <c r="O12" s="69"/>
      <c r="P12" s="70"/>
      <c r="Q12" s="70"/>
      <c r="R12" s="70"/>
      <c r="S12" s="70"/>
      <c r="T12" s="96"/>
    </row>
    <row r="13" spans="1:20">
      <c r="A13" s="23" t="s">
        <v>28</v>
      </c>
      <c r="B13" s="24"/>
      <c r="C13" s="24"/>
      <c r="D13" s="24"/>
      <c r="E13" s="24"/>
      <c r="F13" s="25"/>
      <c r="G13" s="22"/>
      <c r="H13" s="22"/>
      <c r="I13" s="22"/>
      <c r="J13" s="22"/>
      <c r="K13" s="22"/>
      <c r="L13" s="71"/>
      <c r="M13" s="72"/>
      <c r="N13" s="72"/>
      <c r="O13" s="73"/>
      <c r="P13" s="74"/>
      <c r="Q13" s="74"/>
      <c r="R13" s="74"/>
      <c r="S13" s="71" t="s">
        <v>29</v>
      </c>
      <c r="T13" s="97"/>
    </row>
    <row r="14" spans="1:20">
      <c r="A14" s="17" t="s">
        <v>30</v>
      </c>
      <c r="B14" s="26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66"/>
      <c r="N14" s="66"/>
      <c r="O14" s="66"/>
      <c r="P14" s="66"/>
      <c r="Q14" s="66"/>
      <c r="R14" s="66"/>
      <c r="S14" s="20"/>
      <c r="T14" s="98"/>
    </row>
    <row r="15" s="1" customFormat="1" ht="92" customHeight="1" spans="1:20">
      <c r="A15" s="27"/>
      <c r="B15" s="28" t="s">
        <v>72</v>
      </c>
      <c r="C15" s="29" t="s">
        <v>73</v>
      </c>
      <c r="D15" s="29" t="s">
        <v>91</v>
      </c>
      <c r="E15" s="29">
        <v>2022.11</v>
      </c>
      <c r="F15" s="29">
        <v>2026.2</v>
      </c>
      <c r="G15" s="29">
        <v>7440.35</v>
      </c>
      <c r="H15" s="29">
        <v>7524.35</v>
      </c>
      <c r="I15" s="29">
        <v>31</v>
      </c>
      <c r="J15" s="29">
        <v>15</v>
      </c>
      <c r="K15" s="29">
        <v>8</v>
      </c>
      <c r="L15" s="75" t="s">
        <v>124</v>
      </c>
      <c r="M15" s="76"/>
      <c r="N15" s="77"/>
      <c r="O15" s="78"/>
      <c r="P15" s="79">
        <v>7852.21</v>
      </c>
      <c r="Q15" s="79">
        <v>0</v>
      </c>
      <c r="R15" s="79">
        <v>0</v>
      </c>
      <c r="S15" s="99" t="s">
        <v>76</v>
      </c>
      <c r="T15" s="100" t="s">
        <v>77</v>
      </c>
    </row>
    <row r="16" spans="1:20">
      <c r="A16" s="23" t="s">
        <v>28</v>
      </c>
      <c r="B16" s="24"/>
      <c r="C16" s="24"/>
      <c r="D16" s="24"/>
      <c r="E16" s="24"/>
      <c r="F16" s="25"/>
      <c r="G16" s="30"/>
      <c r="H16" s="30"/>
      <c r="I16" s="30"/>
      <c r="J16" s="30"/>
      <c r="K16" s="29"/>
      <c r="L16" s="71"/>
      <c r="M16" s="72"/>
      <c r="N16" s="72"/>
      <c r="O16" s="73"/>
      <c r="P16" s="74"/>
      <c r="Q16" s="74"/>
      <c r="R16" s="74"/>
      <c r="S16" s="71" t="s">
        <v>29</v>
      </c>
      <c r="T16" s="97"/>
    </row>
    <row r="17" spans="1:20">
      <c r="A17" s="31" t="s">
        <v>31</v>
      </c>
      <c r="B17" s="32"/>
      <c r="C17" s="33"/>
      <c r="D17" s="33"/>
      <c r="E17" s="33"/>
      <c r="F17" s="33"/>
      <c r="G17" s="33"/>
      <c r="H17" s="32"/>
      <c r="I17" s="32"/>
      <c r="J17" s="32"/>
      <c r="K17" s="29"/>
      <c r="L17" s="33"/>
      <c r="M17" s="80"/>
      <c r="N17" s="80"/>
      <c r="O17" s="80"/>
      <c r="P17" s="80"/>
      <c r="Q17" s="80"/>
      <c r="R17" s="80"/>
      <c r="S17" s="33"/>
      <c r="T17" s="101"/>
    </row>
    <row r="18" s="2" customFormat="1" spans="1:21">
      <c r="A18" s="34"/>
      <c r="B18" s="29"/>
      <c r="C18" s="29"/>
      <c r="D18" s="29"/>
      <c r="E18" s="35"/>
      <c r="F18" s="36"/>
      <c r="G18" s="36"/>
      <c r="H18" s="37"/>
      <c r="I18" s="37"/>
      <c r="J18" s="81"/>
      <c r="K18" s="29"/>
      <c r="L18" s="82"/>
      <c r="M18" s="83"/>
      <c r="N18" s="84"/>
      <c r="O18" s="85"/>
      <c r="P18" s="79"/>
      <c r="Q18" s="79"/>
      <c r="R18" s="79"/>
      <c r="S18" s="102"/>
      <c r="T18" s="103"/>
      <c r="U18" s="104"/>
    </row>
    <row r="19" spans="1:20">
      <c r="A19" s="23" t="s">
        <v>28</v>
      </c>
      <c r="B19" s="24"/>
      <c r="C19" s="24"/>
      <c r="D19" s="24"/>
      <c r="E19" s="24"/>
      <c r="F19" s="25"/>
      <c r="G19" s="38"/>
      <c r="H19" s="38"/>
      <c r="I19" s="38"/>
      <c r="J19" s="38"/>
      <c r="K19" s="29"/>
      <c r="L19" s="71"/>
      <c r="M19" s="72"/>
      <c r="N19" s="72"/>
      <c r="O19" s="73"/>
      <c r="P19" s="74"/>
      <c r="Q19" s="74"/>
      <c r="R19" s="74"/>
      <c r="S19" s="105" t="s">
        <v>29</v>
      </c>
      <c r="T19" s="106"/>
    </row>
    <row r="20" spans="1:20">
      <c r="A20" s="31" t="s">
        <v>37</v>
      </c>
      <c r="B20" s="32"/>
      <c r="C20" s="39"/>
      <c r="D20" s="39"/>
      <c r="E20" s="39"/>
      <c r="F20" s="39"/>
      <c r="G20" s="39"/>
      <c r="H20" s="40"/>
      <c r="I20" s="40"/>
      <c r="J20" s="40"/>
      <c r="K20" s="29"/>
      <c r="L20" s="19"/>
      <c r="M20" s="66"/>
      <c r="N20" s="66"/>
      <c r="O20" s="66"/>
      <c r="P20" s="66"/>
      <c r="Q20" s="66"/>
      <c r="R20" s="66"/>
      <c r="S20" s="19"/>
      <c r="T20" s="95"/>
    </row>
    <row r="21" spans="1:20">
      <c r="A21" s="41"/>
      <c r="B21" s="28"/>
      <c r="C21" s="28"/>
      <c r="D21" s="29"/>
      <c r="E21" s="29"/>
      <c r="F21" s="29"/>
      <c r="G21" s="29"/>
      <c r="H21" s="29"/>
      <c r="I21" s="29"/>
      <c r="J21" s="29"/>
      <c r="K21" s="29"/>
      <c r="L21" s="29"/>
      <c r="M21" s="75"/>
      <c r="N21" s="86"/>
      <c r="O21" s="79"/>
      <c r="P21" s="28"/>
      <c r="Q21" s="28"/>
      <c r="R21" s="28"/>
      <c r="S21" s="107"/>
      <c r="T21" s="108"/>
    </row>
    <row r="22" spans="1:20">
      <c r="A22" s="23" t="s">
        <v>28</v>
      </c>
      <c r="B22" s="24"/>
      <c r="C22" s="24"/>
      <c r="D22" s="24"/>
      <c r="E22" s="24"/>
      <c r="F22" s="25"/>
      <c r="G22" s="42"/>
      <c r="H22" s="43"/>
      <c r="I22" s="43"/>
      <c r="J22" s="43"/>
      <c r="K22" s="29"/>
      <c r="L22" s="71"/>
      <c r="M22" s="72"/>
      <c r="N22" s="72"/>
      <c r="O22" s="73"/>
      <c r="P22" s="74"/>
      <c r="Q22" s="74"/>
      <c r="R22" s="74"/>
      <c r="S22" s="109" t="s">
        <v>29</v>
      </c>
      <c r="T22" s="110"/>
    </row>
    <row r="23" ht="48" customHeight="1" spans="1:20">
      <c r="A23" s="44" t="s">
        <v>38</v>
      </c>
      <c r="B23" s="45"/>
      <c r="C23" s="45"/>
      <c r="D23" s="45"/>
      <c r="E23" s="45"/>
      <c r="F23" s="46"/>
      <c r="G23" s="47">
        <f>SUM(G15:G22)</f>
        <v>7440.35</v>
      </c>
      <c r="H23" s="47">
        <f>H15</f>
        <v>7524.35</v>
      </c>
      <c r="I23" s="47">
        <v>31</v>
      </c>
      <c r="J23" s="47">
        <v>15</v>
      </c>
      <c r="K23" s="47">
        <v>8</v>
      </c>
      <c r="L23" s="87" t="s">
        <v>78</v>
      </c>
      <c r="M23" s="88"/>
      <c r="N23" s="88"/>
      <c r="O23" s="88"/>
      <c r="P23" s="88"/>
      <c r="Q23" s="88"/>
      <c r="R23" s="88"/>
      <c r="S23" s="88"/>
      <c r="T23" s="111"/>
    </row>
    <row r="24" customFormat="1" ht="20" customHeight="1" spans="1:19">
      <c r="A24" s="48" t="s">
        <v>131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</row>
  </sheetData>
  <mergeCells count="44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S18:T18"/>
    <mergeCell ref="A19:F19"/>
    <mergeCell ref="L19:O19"/>
    <mergeCell ref="S19:T19"/>
    <mergeCell ref="M21:O21"/>
    <mergeCell ref="S21:T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L5:O6"/>
    <mergeCell ref="P5:R6"/>
    <mergeCell ref="S6:T9"/>
    <mergeCell ref="M8:O10"/>
  </mergeCells>
  <pageMargins left="0.75" right="0.75" top="1" bottom="1" header="0.5" footer="0.5"/>
  <pageSetup paperSize="9" scale="69" orientation="landscape"/>
  <headerFooter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workbookViewId="0">
      <selection activeCell="A1" sqref="$A1:$XFD1048576"/>
    </sheetView>
  </sheetViews>
  <sheetFormatPr defaultColWidth="9" defaultRowHeight="14.25"/>
  <cols>
    <col min="1" max="1" width="4.15833333333333" customWidth="1"/>
    <col min="2" max="2" width="14.75" customWidth="1"/>
    <col min="3" max="3" width="20.3166666666667" customWidth="1"/>
    <col min="4" max="4" width="7.5" customWidth="1"/>
    <col min="5" max="5" width="6.875" customWidth="1"/>
    <col min="6" max="6" width="7.125" customWidth="1"/>
    <col min="7" max="7" width="8.25" customWidth="1"/>
    <col min="8" max="8" width="7.94166666666667" customWidth="1"/>
    <col min="9" max="9" width="6.25" customWidth="1"/>
    <col min="10" max="10" width="12.1916666666667" customWidth="1"/>
    <col min="11" max="11" width="10.625" customWidth="1"/>
    <col min="12" max="12" width="7.25" customWidth="1"/>
    <col min="14" max="14" width="3.75" customWidth="1"/>
    <col min="15" max="15" width="5.375" customWidth="1"/>
    <col min="16" max="16" width="6.525" customWidth="1"/>
    <col min="17" max="17" width="6.53333333333333" customWidth="1"/>
    <col min="18" max="18" width="7.375" customWidth="1"/>
    <col min="19" max="19" width="11.225" customWidth="1"/>
    <col min="20" max="20" width="13.0666666666667" customWidth="1"/>
  </cols>
  <sheetData>
    <row r="1" ht="23" customHeight="1" spans="1:20">
      <c r="A1" s="3"/>
      <c r="B1" s="4" t="s">
        <v>132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8" customHeight="1" spans="1:20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5" t="s">
        <v>1</v>
      </c>
      <c r="B3" s="5"/>
      <c r="C3" s="6" t="s">
        <v>70</v>
      </c>
      <c r="D3" s="7"/>
      <c r="E3" s="7"/>
      <c r="F3" s="7"/>
      <c r="G3" s="7"/>
      <c r="H3" s="7"/>
      <c r="I3" s="7" t="s">
        <v>2</v>
      </c>
      <c r="J3" s="50"/>
      <c r="K3" s="50"/>
      <c r="L3" s="3"/>
      <c r="M3" s="3"/>
      <c r="N3" s="50"/>
      <c r="O3" s="50"/>
      <c r="P3" s="50"/>
      <c r="Q3" s="50"/>
      <c r="R3" s="50"/>
      <c r="S3" s="50"/>
      <c r="T3" s="3" t="s">
        <v>2</v>
      </c>
    </row>
    <row r="4" ht="14" customHeight="1" spans="1:20">
      <c r="A4" s="3"/>
      <c r="B4" s="4"/>
      <c r="C4" s="4"/>
      <c r="D4" s="4"/>
      <c r="E4" s="4"/>
      <c r="F4" s="4"/>
      <c r="G4" s="4"/>
      <c r="H4" s="8" t="s">
        <v>133</v>
      </c>
      <c r="I4" s="8"/>
      <c r="J4" s="8"/>
      <c r="K4" s="4"/>
      <c r="L4" s="4"/>
      <c r="M4" s="4"/>
      <c r="N4" s="4"/>
      <c r="O4" s="4"/>
      <c r="P4" s="4"/>
      <c r="Q4" s="4"/>
      <c r="R4" s="4"/>
      <c r="S4" s="4"/>
      <c r="T4" s="4"/>
    </row>
    <row r="5" ht="24" customHeight="1" spans="1:20">
      <c r="A5" s="9"/>
      <c r="B5" s="10"/>
      <c r="C5" s="11"/>
      <c r="D5" s="12"/>
      <c r="E5" s="12"/>
      <c r="F5" s="12"/>
      <c r="G5" s="12"/>
      <c r="H5" s="12"/>
      <c r="I5" s="51"/>
      <c r="J5" s="52" t="s">
        <v>4</v>
      </c>
      <c r="K5" s="53"/>
      <c r="L5" s="54" t="s">
        <v>5</v>
      </c>
      <c r="M5" s="55"/>
      <c r="N5" s="55"/>
      <c r="O5" s="55"/>
      <c r="P5" s="54" t="s">
        <v>6</v>
      </c>
      <c r="Q5" s="55"/>
      <c r="R5" s="55"/>
      <c r="S5" s="89"/>
      <c r="T5" s="90"/>
    </row>
    <row r="6" spans="1:20">
      <c r="A6" s="13" t="s">
        <v>7</v>
      </c>
      <c r="B6" s="14" t="s">
        <v>8</v>
      </c>
      <c r="C6" s="15" t="s">
        <v>9</v>
      </c>
      <c r="D6" s="16" t="s">
        <v>10</v>
      </c>
      <c r="E6" s="16" t="s">
        <v>11</v>
      </c>
      <c r="F6" s="16" t="s">
        <v>12</v>
      </c>
      <c r="G6" s="16" t="s">
        <v>13</v>
      </c>
      <c r="H6" s="16" t="s">
        <v>14</v>
      </c>
      <c r="I6" s="14" t="s">
        <v>15</v>
      </c>
      <c r="J6" s="15" t="s">
        <v>2</v>
      </c>
      <c r="K6" s="56" t="s">
        <v>16</v>
      </c>
      <c r="L6" s="57"/>
      <c r="M6" s="58"/>
      <c r="N6" s="58"/>
      <c r="O6" s="58"/>
      <c r="P6" s="16"/>
      <c r="Q6" s="15"/>
      <c r="R6" s="15"/>
      <c r="S6" s="16" t="s">
        <v>17</v>
      </c>
      <c r="T6" s="91"/>
    </row>
    <row r="7" spans="1:20">
      <c r="A7" s="13"/>
      <c r="B7" s="14"/>
      <c r="C7" s="15"/>
      <c r="D7" s="16"/>
      <c r="E7" s="16"/>
      <c r="F7" s="16"/>
      <c r="G7" s="16"/>
      <c r="H7" s="16"/>
      <c r="I7" s="16"/>
      <c r="J7" s="56"/>
      <c r="K7" s="16"/>
      <c r="L7" s="59"/>
      <c r="M7" s="15"/>
      <c r="N7" s="15"/>
      <c r="O7" s="15"/>
      <c r="P7" s="59" t="s">
        <v>18</v>
      </c>
      <c r="Q7" s="15"/>
      <c r="R7" s="15"/>
      <c r="S7" s="16"/>
      <c r="T7" s="91"/>
    </row>
    <row r="8" spans="1:20">
      <c r="A8" s="13"/>
      <c r="B8" s="14"/>
      <c r="C8" s="15"/>
      <c r="D8" s="16"/>
      <c r="E8" s="16"/>
      <c r="F8" s="16"/>
      <c r="G8" s="16"/>
      <c r="H8" s="16"/>
      <c r="I8" s="16"/>
      <c r="J8" s="16"/>
      <c r="K8" s="16"/>
      <c r="L8" s="14"/>
      <c r="M8" s="56" t="s">
        <v>19</v>
      </c>
      <c r="N8" s="60"/>
      <c r="O8" s="61"/>
      <c r="P8" s="14"/>
      <c r="Q8" s="59" t="s">
        <v>20</v>
      </c>
      <c r="R8" s="15"/>
      <c r="S8" s="16"/>
      <c r="T8" s="91"/>
    </row>
    <row r="9" spans="1:20">
      <c r="A9" s="13"/>
      <c r="B9" s="14"/>
      <c r="C9" s="15"/>
      <c r="D9" s="16"/>
      <c r="E9" s="16"/>
      <c r="F9" s="16"/>
      <c r="G9" s="16"/>
      <c r="H9" s="16"/>
      <c r="I9" s="16"/>
      <c r="J9" s="16" t="s">
        <v>21</v>
      </c>
      <c r="K9" s="16"/>
      <c r="L9" s="14" t="s">
        <v>22</v>
      </c>
      <c r="M9" s="62"/>
      <c r="N9" s="63"/>
      <c r="O9" s="64"/>
      <c r="P9" s="14"/>
      <c r="Q9" s="14" t="s">
        <v>23</v>
      </c>
      <c r="R9" s="56" t="s">
        <v>24</v>
      </c>
      <c r="S9" s="57"/>
      <c r="T9" s="92"/>
    </row>
    <row r="10" ht="40" customHeight="1" spans="1:20">
      <c r="A10" s="13"/>
      <c r="B10" s="14"/>
      <c r="C10" s="15"/>
      <c r="D10" s="16"/>
      <c r="E10" s="16"/>
      <c r="F10" s="16"/>
      <c r="G10" s="16"/>
      <c r="H10" s="16"/>
      <c r="I10" s="16"/>
      <c r="J10" s="16"/>
      <c r="K10" s="16"/>
      <c r="L10" s="14"/>
      <c r="M10" s="62"/>
      <c r="N10" s="65"/>
      <c r="O10" s="64"/>
      <c r="P10" s="14"/>
      <c r="Q10" s="14"/>
      <c r="R10" s="14"/>
      <c r="S10" s="93" t="s">
        <v>25</v>
      </c>
      <c r="T10" s="94" t="s">
        <v>26</v>
      </c>
    </row>
    <row r="11" spans="1:20">
      <c r="A11" s="17" t="s">
        <v>27</v>
      </c>
      <c r="B11" s="18"/>
      <c r="C11" s="19"/>
      <c r="D11" s="19"/>
      <c r="E11" s="19"/>
      <c r="F11" s="19"/>
      <c r="G11" s="19"/>
      <c r="H11" s="20"/>
      <c r="I11" s="20"/>
      <c r="J11" s="20"/>
      <c r="K11" s="20"/>
      <c r="L11" s="19"/>
      <c r="M11" s="66"/>
      <c r="N11" s="66"/>
      <c r="O11" s="66"/>
      <c r="P11" s="66"/>
      <c r="Q11" s="66"/>
      <c r="R11" s="66"/>
      <c r="S11" s="19"/>
      <c r="T11" s="95"/>
    </row>
    <row r="12" spans="1:20">
      <c r="A12" s="21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67"/>
      <c r="N12" s="68"/>
      <c r="O12" s="69"/>
      <c r="P12" s="70"/>
      <c r="Q12" s="70"/>
      <c r="R12" s="70"/>
      <c r="S12" s="70"/>
      <c r="T12" s="96"/>
    </row>
    <row r="13" spans="1:20">
      <c r="A13" s="23" t="s">
        <v>28</v>
      </c>
      <c r="B13" s="24"/>
      <c r="C13" s="24"/>
      <c r="D13" s="24"/>
      <c r="E13" s="24"/>
      <c r="F13" s="25"/>
      <c r="G13" s="22"/>
      <c r="H13" s="22"/>
      <c r="I13" s="22"/>
      <c r="J13" s="22"/>
      <c r="K13" s="22"/>
      <c r="L13" s="71"/>
      <c r="M13" s="72"/>
      <c r="N13" s="72"/>
      <c r="O13" s="73"/>
      <c r="P13" s="74"/>
      <c r="Q13" s="74"/>
      <c r="R13" s="74"/>
      <c r="S13" s="71" t="s">
        <v>29</v>
      </c>
      <c r="T13" s="97"/>
    </row>
    <row r="14" spans="1:20">
      <c r="A14" s="17" t="s">
        <v>30</v>
      </c>
      <c r="B14" s="26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66"/>
      <c r="N14" s="66"/>
      <c r="O14" s="66"/>
      <c r="P14" s="66"/>
      <c r="Q14" s="66"/>
      <c r="R14" s="66"/>
      <c r="S14" s="20"/>
      <c r="T14" s="98"/>
    </row>
    <row r="15" s="1" customFormat="1" ht="92" customHeight="1" spans="1:20">
      <c r="A15" s="27"/>
      <c r="B15" s="28" t="s">
        <v>72</v>
      </c>
      <c r="C15" s="29" t="s">
        <v>73</v>
      </c>
      <c r="D15" s="29" t="s">
        <v>91</v>
      </c>
      <c r="E15" s="29">
        <v>2022.11</v>
      </c>
      <c r="F15" s="29">
        <v>2026.7</v>
      </c>
      <c r="G15" s="29">
        <v>7440.35</v>
      </c>
      <c r="H15" s="29">
        <v>7534.15</v>
      </c>
      <c r="I15" s="29">
        <v>31</v>
      </c>
      <c r="J15" s="29">
        <v>24.8</v>
      </c>
      <c r="K15" s="29">
        <v>6</v>
      </c>
      <c r="L15" s="75" t="s">
        <v>124</v>
      </c>
      <c r="M15" s="76"/>
      <c r="N15" s="77"/>
      <c r="O15" s="78"/>
      <c r="P15" s="79">
        <v>7852.21</v>
      </c>
      <c r="Q15" s="79">
        <v>0</v>
      </c>
      <c r="R15" s="79">
        <v>0</v>
      </c>
      <c r="S15" s="99" t="s">
        <v>76</v>
      </c>
      <c r="T15" s="100" t="s">
        <v>77</v>
      </c>
    </row>
    <row r="16" spans="1:20">
      <c r="A16" s="23" t="s">
        <v>28</v>
      </c>
      <c r="B16" s="24"/>
      <c r="C16" s="24"/>
      <c r="D16" s="24"/>
      <c r="E16" s="24"/>
      <c r="F16" s="25"/>
      <c r="G16" s="30"/>
      <c r="H16" s="30"/>
      <c r="I16" s="30"/>
      <c r="J16" s="30"/>
      <c r="K16" s="29"/>
      <c r="L16" s="71"/>
      <c r="M16" s="72"/>
      <c r="N16" s="72"/>
      <c r="O16" s="73"/>
      <c r="P16" s="74"/>
      <c r="Q16" s="74"/>
      <c r="R16" s="74"/>
      <c r="S16" s="71" t="s">
        <v>29</v>
      </c>
      <c r="T16" s="97"/>
    </row>
    <row r="17" spans="1:20">
      <c r="A17" s="31" t="s">
        <v>31</v>
      </c>
      <c r="B17" s="32"/>
      <c r="C17" s="33"/>
      <c r="D17" s="33"/>
      <c r="E17" s="33"/>
      <c r="F17" s="33"/>
      <c r="G17" s="33"/>
      <c r="H17" s="32"/>
      <c r="I17" s="32"/>
      <c r="J17" s="32"/>
      <c r="K17" s="29"/>
      <c r="L17" s="33"/>
      <c r="M17" s="80"/>
      <c r="N17" s="80"/>
      <c r="O17" s="80"/>
      <c r="P17" s="80"/>
      <c r="Q17" s="80"/>
      <c r="R17" s="80"/>
      <c r="S17" s="33"/>
      <c r="T17" s="101"/>
    </row>
    <row r="18" s="2" customFormat="1" spans="1:21">
      <c r="A18" s="34"/>
      <c r="B18" s="29"/>
      <c r="C18" s="29"/>
      <c r="D18" s="29"/>
      <c r="E18" s="35"/>
      <c r="F18" s="36"/>
      <c r="G18" s="36"/>
      <c r="H18" s="37"/>
      <c r="I18" s="37"/>
      <c r="J18" s="81"/>
      <c r="K18" s="29"/>
      <c r="L18" s="82"/>
      <c r="M18" s="83"/>
      <c r="N18" s="84"/>
      <c r="O18" s="85"/>
      <c r="P18" s="79"/>
      <c r="Q18" s="79"/>
      <c r="R18" s="79"/>
      <c r="S18" s="102"/>
      <c r="T18" s="103"/>
      <c r="U18" s="104"/>
    </row>
    <row r="19" spans="1:20">
      <c r="A19" s="23" t="s">
        <v>28</v>
      </c>
      <c r="B19" s="24"/>
      <c r="C19" s="24"/>
      <c r="D19" s="24"/>
      <c r="E19" s="24"/>
      <c r="F19" s="25"/>
      <c r="G19" s="38"/>
      <c r="H19" s="38"/>
      <c r="I19" s="38"/>
      <c r="J19" s="38"/>
      <c r="K19" s="29"/>
      <c r="L19" s="71"/>
      <c r="M19" s="72"/>
      <c r="N19" s="72"/>
      <c r="O19" s="73"/>
      <c r="P19" s="74"/>
      <c r="Q19" s="74"/>
      <c r="R19" s="74"/>
      <c r="S19" s="105" t="s">
        <v>29</v>
      </c>
      <c r="T19" s="106"/>
    </row>
    <row r="20" spans="1:20">
      <c r="A20" s="31" t="s">
        <v>37</v>
      </c>
      <c r="B20" s="32"/>
      <c r="C20" s="39"/>
      <c r="D20" s="39"/>
      <c r="E20" s="39"/>
      <c r="F20" s="39"/>
      <c r="G20" s="39"/>
      <c r="H20" s="40"/>
      <c r="I20" s="40"/>
      <c r="J20" s="40"/>
      <c r="K20" s="29"/>
      <c r="L20" s="19"/>
      <c r="M20" s="66"/>
      <c r="N20" s="66"/>
      <c r="O20" s="66"/>
      <c r="P20" s="66"/>
      <c r="Q20" s="66"/>
      <c r="R20" s="66"/>
      <c r="S20" s="19"/>
      <c r="T20" s="95"/>
    </row>
    <row r="21" spans="1:20">
      <c r="A21" s="41"/>
      <c r="B21" s="28"/>
      <c r="C21" s="28"/>
      <c r="D21" s="29"/>
      <c r="E21" s="29"/>
      <c r="F21" s="29"/>
      <c r="G21" s="29"/>
      <c r="H21" s="29"/>
      <c r="I21" s="29"/>
      <c r="J21" s="29"/>
      <c r="K21" s="29"/>
      <c r="L21" s="29"/>
      <c r="M21" s="75"/>
      <c r="N21" s="86"/>
      <c r="O21" s="79"/>
      <c r="P21" s="28"/>
      <c r="Q21" s="28"/>
      <c r="R21" s="28"/>
      <c r="S21" s="107"/>
      <c r="T21" s="108"/>
    </row>
    <row r="22" spans="1:20">
      <c r="A22" s="23" t="s">
        <v>28</v>
      </c>
      <c r="B22" s="24"/>
      <c r="C22" s="24"/>
      <c r="D22" s="24"/>
      <c r="E22" s="24"/>
      <c r="F22" s="25"/>
      <c r="G22" s="42"/>
      <c r="H22" s="43"/>
      <c r="I22" s="43"/>
      <c r="J22" s="43"/>
      <c r="K22" s="29"/>
      <c r="L22" s="71"/>
      <c r="M22" s="72"/>
      <c r="N22" s="72"/>
      <c r="O22" s="73"/>
      <c r="P22" s="74"/>
      <c r="Q22" s="74"/>
      <c r="R22" s="74"/>
      <c r="S22" s="109" t="s">
        <v>29</v>
      </c>
      <c r="T22" s="110"/>
    </row>
    <row r="23" ht="48" customHeight="1" spans="1:20">
      <c r="A23" s="44" t="s">
        <v>38</v>
      </c>
      <c r="B23" s="45"/>
      <c r="C23" s="45"/>
      <c r="D23" s="45"/>
      <c r="E23" s="45"/>
      <c r="F23" s="46"/>
      <c r="G23" s="47">
        <f>SUM(G15:G22)</f>
        <v>7440.35</v>
      </c>
      <c r="H23" s="47">
        <f>H15</f>
        <v>7534.15</v>
      </c>
      <c r="I23" s="47">
        <v>31</v>
      </c>
      <c r="J23" s="47">
        <v>24.8</v>
      </c>
      <c r="K23" s="47">
        <v>6</v>
      </c>
      <c r="L23" s="87" t="s">
        <v>78</v>
      </c>
      <c r="M23" s="88"/>
      <c r="N23" s="88"/>
      <c r="O23" s="88"/>
      <c r="P23" s="88"/>
      <c r="Q23" s="88"/>
      <c r="R23" s="88"/>
      <c r="S23" s="88"/>
      <c r="T23" s="111"/>
    </row>
    <row r="24" customFormat="1" ht="20" customHeight="1" spans="1:19">
      <c r="A24" s="48" t="s">
        <v>134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</row>
  </sheetData>
  <mergeCells count="44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S18:T18"/>
    <mergeCell ref="A19:F19"/>
    <mergeCell ref="L19:O19"/>
    <mergeCell ref="S19:T19"/>
    <mergeCell ref="M21:O21"/>
    <mergeCell ref="S21:T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L5:O6"/>
    <mergeCell ref="P5:R6"/>
    <mergeCell ref="S6:T9"/>
    <mergeCell ref="M8:O10"/>
  </mergeCells>
  <pageMargins left="0.75" right="0.75" top="1" bottom="1" header="0.5" footer="0.5"/>
  <pageSetup paperSize="9" scale="69" orientation="landscape"/>
  <headerFooter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tabSelected="1" workbookViewId="0">
      <selection activeCell="V10" sqref="V10"/>
    </sheetView>
  </sheetViews>
  <sheetFormatPr defaultColWidth="9" defaultRowHeight="14.25"/>
  <cols>
    <col min="1" max="1" width="4.15833333333333" customWidth="1"/>
    <col min="2" max="2" width="14.75" customWidth="1"/>
    <col min="3" max="3" width="20.3166666666667" customWidth="1"/>
    <col min="4" max="4" width="7.5" customWidth="1"/>
    <col min="5" max="5" width="6.875" customWidth="1"/>
    <col min="6" max="6" width="7.125" customWidth="1"/>
    <col min="7" max="7" width="8.25" customWidth="1"/>
    <col min="8" max="8" width="7.94166666666667" customWidth="1"/>
    <col min="9" max="9" width="6.25" customWidth="1"/>
    <col min="10" max="10" width="12.1916666666667" customWidth="1"/>
    <col min="11" max="11" width="10.625" customWidth="1"/>
    <col min="12" max="12" width="7.25" customWidth="1"/>
    <col min="14" max="14" width="3.75" customWidth="1"/>
    <col min="15" max="15" width="5.375" customWidth="1"/>
    <col min="16" max="16" width="6.525" customWidth="1"/>
    <col min="17" max="17" width="6.53333333333333" customWidth="1"/>
    <col min="18" max="18" width="7.375" customWidth="1"/>
    <col min="19" max="19" width="11.225" customWidth="1"/>
    <col min="20" max="20" width="13.0666666666667" customWidth="1"/>
  </cols>
  <sheetData>
    <row r="1" ht="23" customHeight="1" spans="1:20">
      <c r="A1" s="3"/>
      <c r="B1" s="4" t="s">
        <v>135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8" customHeight="1" spans="1:20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5" t="s">
        <v>1</v>
      </c>
      <c r="B3" s="5"/>
      <c r="C3" s="6" t="s">
        <v>70</v>
      </c>
      <c r="D3" s="7"/>
      <c r="E3" s="7"/>
      <c r="F3" s="7"/>
      <c r="G3" s="7"/>
      <c r="H3" s="7"/>
      <c r="I3" s="7" t="s">
        <v>2</v>
      </c>
      <c r="J3" s="50"/>
      <c r="K3" s="50"/>
      <c r="L3" s="3"/>
      <c r="M3" s="3"/>
      <c r="N3" s="50"/>
      <c r="O3" s="50"/>
      <c r="P3" s="50"/>
      <c r="Q3" s="50"/>
      <c r="R3" s="50"/>
      <c r="S3" s="50"/>
      <c r="T3" s="3" t="s">
        <v>2</v>
      </c>
    </row>
    <row r="4" ht="14" customHeight="1" spans="1:20">
      <c r="A4" s="3"/>
      <c r="B4" s="4"/>
      <c r="C4" s="4"/>
      <c r="D4" s="4"/>
      <c r="E4" s="4"/>
      <c r="F4" s="4"/>
      <c r="G4" s="4"/>
      <c r="H4" s="8" t="s">
        <v>136</v>
      </c>
      <c r="I4" s="8"/>
      <c r="J4" s="8"/>
      <c r="K4" s="4"/>
      <c r="L4" s="4"/>
      <c r="M4" s="4"/>
      <c r="N4" s="4"/>
      <c r="O4" s="4"/>
      <c r="P4" s="4"/>
      <c r="Q4" s="4"/>
      <c r="R4" s="4"/>
      <c r="S4" s="4"/>
      <c r="T4" s="4"/>
    </row>
    <row r="5" ht="24" customHeight="1" spans="1:20">
      <c r="A5" s="9"/>
      <c r="B5" s="10"/>
      <c r="C5" s="11"/>
      <c r="D5" s="12"/>
      <c r="E5" s="12"/>
      <c r="F5" s="12"/>
      <c r="G5" s="12"/>
      <c r="H5" s="12"/>
      <c r="I5" s="51"/>
      <c r="J5" s="52" t="s">
        <v>4</v>
      </c>
      <c r="K5" s="53"/>
      <c r="L5" s="54" t="s">
        <v>5</v>
      </c>
      <c r="M5" s="55"/>
      <c r="N5" s="55"/>
      <c r="O5" s="55"/>
      <c r="P5" s="54" t="s">
        <v>6</v>
      </c>
      <c r="Q5" s="55"/>
      <c r="R5" s="55"/>
      <c r="S5" s="89"/>
      <c r="T5" s="90"/>
    </row>
    <row r="6" spans="1:20">
      <c r="A6" s="13" t="s">
        <v>7</v>
      </c>
      <c r="B6" s="14" t="s">
        <v>8</v>
      </c>
      <c r="C6" s="15" t="s">
        <v>9</v>
      </c>
      <c r="D6" s="16" t="s">
        <v>10</v>
      </c>
      <c r="E6" s="16" t="s">
        <v>11</v>
      </c>
      <c r="F6" s="16" t="s">
        <v>12</v>
      </c>
      <c r="G6" s="16" t="s">
        <v>13</v>
      </c>
      <c r="H6" s="16" t="s">
        <v>14</v>
      </c>
      <c r="I6" s="14" t="s">
        <v>15</v>
      </c>
      <c r="J6" s="15" t="s">
        <v>2</v>
      </c>
      <c r="K6" s="56" t="s">
        <v>16</v>
      </c>
      <c r="L6" s="57"/>
      <c r="M6" s="58"/>
      <c r="N6" s="58"/>
      <c r="O6" s="58"/>
      <c r="P6" s="16"/>
      <c r="Q6" s="15"/>
      <c r="R6" s="15"/>
      <c r="S6" s="16" t="s">
        <v>17</v>
      </c>
      <c r="T6" s="91"/>
    </row>
    <row r="7" spans="1:20">
      <c r="A7" s="13"/>
      <c r="B7" s="14"/>
      <c r="C7" s="15"/>
      <c r="D7" s="16"/>
      <c r="E7" s="16"/>
      <c r="F7" s="16"/>
      <c r="G7" s="16"/>
      <c r="H7" s="16"/>
      <c r="I7" s="16"/>
      <c r="J7" s="56"/>
      <c r="K7" s="16"/>
      <c r="L7" s="59"/>
      <c r="M7" s="15"/>
      <c r="N7" s="15"/>
      <c r="O7" s="15"/>
      <c r="P7" s="59" t="s">
        <v>18</v>
      </c>
      <c r="Q7" s="15"/>
      <c r="R7" s="15"/>
      <c r="S7" s="16"/>
      <c r="T7" s="91"/>
    </row>
    <row r="8" spans="1:20">
      <c r="A8" s="13"/>
      <c r="B8" s="14"/>
      <c r="C8" s="15"/>
      <c r="D8" s="16"/>
      <c r="E8" s="16"/>
      <c r="F8" s="16"/>
      <c r="G8" s="16"/>
      <c r="H8" s="16"/>
      <c r="I8" s="16"/>
      <c r="J8" s="16"/>
      <c r="K8" s="16"/>
      <c r="L8" s="14"/>
      <c r="M8" s="56" t="s">
        <v>19</v>
      </c>
      <c r="N8" s="60"/>
      <c r="O8" s="61"/>
      <c r="P8" s="14"/>
      <c r="Q8" s="59" t="s">
        <v>20</v>
      </c>
      <c r="R8" s="15"/>
      <c r="S8" s="16"/>
      <c r="T8" s="91"/>
    </row>
    <row r="9" spans="1:20">
      <c r="A9" s="13"/>
      <c r="B9" s="14"/>
      <c r="C9" s="15"/>
      <c r="D9" s="16"/>
      <c r="E9" s="16"/>
      <c r="F9" s="16"/>
      <c r="G9" s="16"/>
      <c r="H9" s="16"/>
      <c r="I9" s="16"/>
      <c r="J9" s="16" t="s">
        <v>21</v>
      </c>
      <c r="K9" s="16"/>
      <c r="L9" s="14" t="s">
        <v>22</v>
      </c>
      <c r="M9" s="62"/>
      <c r="N9" s="63"/>
      <c r="O9" s="64"/>
      <c r="P9" s="14"/>
      <c r="Q9" s="14" t="s">
        <v>23</v>
      </c>
      <c r="R9" s="56" t="s">
        <v>24</v>
      </c>
      <c r="S9" s="57"/>
      <c r="T9" s="92"/>
    </row>
    <row r="10" ht="40" customHeight="1" spans="1:20">
      <c r="A10" s="13"/>
      <c r="B10" s="14"/>
      <c r="C10" s="15"/>
      <c r="D10" s="16"/>
      <c r="E10" s="16"/>
      <c r="F10" s="16"/>
      <c r="G10" s="16"/>
      <c r="H10" s="16"/>
      <c r="I10" s="16"/>
      <c r="J10" s="16"/>
      <c r="K10" s="16"/>
      <c r="L10" s="14"/>
      <c r="M10" s="62"/>
      <c r="N10" s="65"/>
      <c r="O10" s="64"/>
      <c r="P10" s="14"/>
      <c r="Q10" s="14"/>
      <c r="R10" s="14"/>
      <c r="S10" s="93" t="s">
        <v>25</v>
      </c>
      <c r="T10" s="94" t="s">
        <v>26</v>
      </c>
    </row>
    <row r="11" spans="1:20">
      <c r="A11" s="17" t="s">
        <v>27</v>
      </c>
      <c r="B11" s="18"/>
      <c r="C11" s="19"/>
      <c r="D11" s="19"/>
      <c r="E11" s="19"/>
      <c r="F11" s="19"/>
      <c r="G11" s="19"/>
      <c r="H11" s="20"/>
      <c r="I11" s="20"/>
      <c r="J11" s="20"/>
      <c r="K11" s="20"/>
      <c r="L11" s="19"/>
      <c r="M11" s="66"/>
      <c r="N11" s="66"/>
      <c r="O11" s="66"/>
      <c r="P11" s="66"/>
      <c r="Q11" s="66"/>
      <c r="R11" s="66"/>
      <c r="S11" s="19"/>
      <c r="T11" s="95"/>
    </row>
    <row r="12" spans="1:20">
      <c r="A12" s="21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67"/>
      <c r="N12" s="68"/>
      <c r="O12" s="69"/>
      <c r="P12" s="70"/>
      <c r="Q12" s="70"/>
      <c r="R12" s="70"/>
      <c r="S12" s="70"/>
      <c r="T12" s="96"/>
    </row>
    <row r="13" spans="1:20">
      <c r="A13" s="23" t="s">
        <v>28</v>
      </c>
      <c r="B13" s="24"/>
      <c r="C13" s="24"/>
      <c r="D13" s="24"/>
      <c r="E13" s="24"/>
      <c r="F13" s="25"/>
      <c r="G13" s="22"/>
      <c r="H13" s="22"/>
      <c r="I13" s="22"/>
      <c r="J13" s="22"/>
      <c r="K13" s="22"/>
      <c r="L13" s="71"/>
      <c r="M13" s="72"/>
      <c r="N13" s="72"/>
      <c r="O13" s="73"/>
      <c r="P13" s="74"/>
      <c r="Q13" s="74"/>
      <c r="R13" s="74"/>
      <c r="S13" s="71" t="s">
        <v>29</v>
      </c>
      <c r="T13" s="97"/>
    </row>
    <row r="14" spans="1:20">
      <c r="A14" s="17" t="s">
        <v>30</v>
      </c>
      <c r="B14" s="26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66"/>
      <c r="N14" s="66"/>
      <c r="O14" s="66"/>
      <c r="P14" s="66"/>
      <c r="Q14" s="66"/>
      <c r="R14" s="66"/>
      <c r="S14" s="20"/>
      <c r="T14" s="98"/>
    </row>
    <row r="15" s="1" customFormat="1" ht="92" customHeight="1" spans="1:20">
      <c r="A15" s="27"/>
      <c r="B15" s="28" t="s">
        <v>72</v>
      </c>
      <c r="C15" s="29" t="s">
        <v>73</v>
      </c>
      <c r="D15" s="29" t="s">
        <v>91</v>
      </c>
      <c r="E15" s="29">
        <v>2022.11</v>
      </c>
      <c r="F15" s="29">
        <v>2026.7</v>
      </c>
      <c r="G15" s="29">
        <v>7440.35</v>
      </c>
      <c r="H15" s="29">
        <v>7535.45</v>
      </c>
      <c r="I15" s="29">
        <v>31</v>
      </c>
      <c r="J15" s="29">
        <v>26.1</v>
      </c>
      <c r="K15" s="29">
        <v>1.3</v>
      </c>
      <c r="L15" s="75" t="s">
        <v>124</v>
      </c>
      <c r="M15" s="76"/>
      <c r="N15" s="77"/>
      <c r="O15" s="78"/>
      <c r="P15" s="79">
        <v>7852.21</v>
      </c>
      <c r="Q15" s="79">
        <v>0</v>
      </c>
      <c r="R15" s="79">
        <v>0</v>
      </c>
      <c r="S15" s="99" t="s">
        <v>76</v>
      </c>
      <c r="T15" s="100" t="s">
        <v>77</v>
      </c>
    </row>
    <row r="16" spans="1:20">
      <c r="A16" s="23" t="s">
        <v>28</v>
      </c>
      <c r="B16" s="24"/>
      <c r="C16" s="24"/>
      <c r="D16" s="24"/>
      <c r="E16" s="24"/>
      <c r="F16" s="25"/>
      <c r="G16" s="30"/>
      <c r="H16" s="30"/>
      <c r="I16" s="30"/>
      <c r="J16" s="30"/>
      <c r="K16" s="29"/>
      <c r="L16" s="71"/>
      <c r="M16" s="72"/>
      <c r="N16" s="72"/>
      <c r="O16" s="73"/>
      <c r="P16" s="74"/>
      <c r="Q16" s="74"/>
      <c r="R16" s="74"/>
      <c r="S16" s="71" t="s">
        <v>29</v>
      </c>
      <c r="T16" s="97"/>
    </row>
    <row r="17" spans="1:20">
      <c r="A17" s="31" t="s">
        <v>31</v>
      </c>
      <c r="B17" s="32"/>
      <c r="C17" s="33"/>
      <c r="D17" s="33"/>
      <c r="E17" s="33"/>
      <c r="F17" s="33"/>
      <c r="G17" s="33"/>
      <c r="H17" s="32"/>
      <c r="I17" s="32"/>
      <c r="J17" s="32"/>
      <c r="K17" s="29"/>
      <c r="L17" s="33"/>
      <c r="M17" s="80"/>
      <c r="N17" s="80"/>
      <c r="O17" s="80"/>
      <c r="P17" s="80"/>
      <c r="Q17" s="80"/>
      <c r="R17" s="80"/>
      <c r="S17" s="33"/>
      <c r="T17" s="101"/>
    </row>
    <row r="18" s="2" customFormat="1" spans="1:21">
      <c r="A18" s="34"/>
      <c r="B18" s="29"/>
      <c r="C18" s="29"/>
      <c r="D18" s="29"/>
      <c r="E18" s="35"/>
      <c r="F18" s="36"/>
      <c r="G18" s="36"/>
      <c r="H18" s="37"/>
      <c r="I18" s="37"/>
      <c r="J18" s="81"/>
      <c r="K18" s="29"/>
      <c r="L18" s="82"/>
      <c r="M18" s="83"/>
      <c r="N18" s="84"/>
      <c r="O18" s="85"/>
      <c r="P18" s="79"/>
      <c r="Q18" s="79"/>
      <c r="R18" s="79"/>
      <c r="S18" s="102"/>
      <c r="T18" s="103"/>
      <c r="U18" s="104"/>
    </row>
    <row r="19" spans="1:20">
      <c r="A19" s="23" t="s">
        <v>28</v>
      </c>
      <c r="B19" s="24"/>
      <c r="C19" s="24"/>
      <c r="D19" s="24"/>
      <c r="E19" s="24"/>
      <c r="F19" s="25"/>
      <c r="G19" s="38"/>
      <c r="H19" s="38"/>
      <c r="I19" s="38"/>
      <c r="J19" s="38"/>
      <c r="K19" s="29"/>
      <c r="L19" s="71"/>
      <c r="M19" s="72"/>
      <c r="N19" s="72"/>
      <c r="O19" s="73"/>
      <c r="P19" s="74"/>
      <c r="Q19" s="74"/>
      <c r="R19" s="74"/>
      <c r="S19" s="105" t="s">
        <v>29</v>
      </c>
      <c r="T19" s="106"/>
    </row>
    <row r="20" spans="1:20">
      <c r="A20" s="31" t="s">
        <v>37</v>
      </c>
      <c r="B20" s="32"/>
      <c r="C20" s="39"/>
      <c r="D20" s="39"/>
      <c r="E20" s="39"/>
      <c r="F20" s="39"/>
      <c r="G20" s="39"/>
      <c r="H20" s="40"/>
      <c r="I20" s="40"/>
      <c r="J20" s="40"/>
      <c r="K20" s="29"/>
      <c r="L20" s="19"/>
      <c r="M20" s="66"/>
      <c r="N20" s="66"/>
      <c r="O20" s="66"/>
      <c r="P20" s="66"/>
      <c r="Q20" s="66"/>
      <c r="R20" s="66"/>
      <c r="S20" s="19"/>
      <c r="T20" s="95"/>
    </row>
    <row r="21" spans="1:20">
      <c r="A21" s="41"/>
      <c r="B21" s="28"/>
      <c r="C21" s="28"/>
      <c r="D21" s="29"/>
      <c r="E21" s="29"/>
      <c r="F21" s="29"/>
      <c r="G21" s="29"/>
      <c r="H21" s="29"/>
      <c r="I21" s="29"/>
      <c r="J21" s="29"/>
      <c r="K21" s="29"/>
      <c r="L21" s="29"/>
      <c r="M21" s="75"/>
      <c r="N21" s="86"/>
      <c r="O21" s="79"/>
      <c r="P21" s="28"/>
      <c r="Q21" s="28"/>
      <c r="R21" s="28"/>
      <c r="S21" s="107"/>
      <c r="T21" s="108"/>
    </row>
    <row r="22" spans="1:20">
      <c r="A22" s="23" t="s">
        <v>28</v>
      </c>
      <c r="B22" s="24"/>
      <c r="C22" s="24"/>
      <c r="D22" s="24"/>
      <c r="E22" s="24"/>
      <c r="F22" s="25"/>
      <c r="G22" s="42"/>
      <c r="H22" s="43"/>
      <c r="I22" s="43"/>
      <c r="J22" s="43"/>
      <c r="K22" s="29"/>
      <c r="L22" s="71"/>
      <c r="M22" s="72"/>
      <c r="N22" s="72"/>
      <c r="O22" s="73"/>
      <c r="P22" s="74"/>
      <c r="Q22" s="74"/>
      <c r="R22" s="74"/>
      <c r="S22" s="109" t="s">
        <v>29</v>
      </c>
      <c r="T22" s="110"/>
    </row>
    <row r="23" ht="48" customHeight="1" spans="1:20">
      <c r="A23" s="44" t="s">
        <v>38</v>
      </c>
      <c r="B23" s="45"/>
      <c r="C23" s="45"/>
      <c r="D23" s="45"/>
      <c r="E23" s="45"/>
      <c r="F23" s="46"/>
      <c r="G23" s="47">
        <f>SUM(G15:G22)</f>
        <v>7440.35</v>
      </c>
      <c r="H23" s="47">
        <f>H15</f>
        <v>7535.45</v>
      </c>
      <c r="I23" s="47">
        <v>31</v>
      </c>
      <c r="J23" s="47">
        <v>26.1</v>
      </c>
      <c r="K23" s="47">
        <v>1.3</v>
      </c>
      <c r="L23" s="87" t="s">
        <v>78</v>
      </c>
      <c r="M23" s="88"/>
      <c r="N23" s="88"/>
      <c r="O23" s="88"/>
      <c r="P23" s="88"/>
      <c r="Q23" s="88"/>
      <c r="R23" s="88"/>
      <c r="S23" s="88"/>
      <c r="T23" s="111"/>
    </row>
    <row r="24" customFormat="1" ht="20" customHeight="1" spans="1:19">
      <c r="A24" s="48" t="s">
        <v>137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</row>
  </sheetData>
  <mergeCells count="44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S18:T18"/>
    <mergeCell ref="A19:F19"/>
    <mergeCell ref="L19:O19"/>
    <mergeCell ref="S19:T19"/>
    <mergeCell ref="M21:O21"/>
    <mergeCell ref="S21:T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L5:O6"/>
    <mergeCell ref="P5:R6"/>
    <mergeCell ref="S6:T9"/>
    <mergeCell ref="M8:O10"/>
  </mergeCells>
  <pageMargins left="0.75" right="0.75" top="1" bottom="1" header="0.5" footer="0.5"/>
  <pageSetup paperSize="9" scale="69" orientation="landscape"/>
  <headerFooter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13" workbookViewId="0">
      <selection activeCell="G52" sqref="G52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I27" sqref="I27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7.125" customWidth="1"/>
    <col min="9" max="9" width="6.25" customWidth="1"/>
    <col min="11" max="11" width="11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3"/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25.5" spans="1:20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5" t="s">
        <v>1</v>
      </c>
      <c r="B3" s="5"/>
      <c r="C3" s="6"/>
      <c r="D3" s="7"/>
      <c r="E3" s="7"/>
      <c r="F3" s="7"/>
      <c r="G3" s="7"/>
      <c r="H3" s="7"/>
      <c r="I3" s="7" t="s">
        <v>2</v>
      </c>
      <c r="J3" s="50"/>
      <c r="K3" s="50"/>
      <c r="L3" s="3"/>
      <c r="M3" s="3"/>
      <c r="N3" s="50"/>
      <c r="O3" s="50"/>
      <c r="P3" s="50" t="s">
        <v>3</v>
      </c>
      <c r="Q3" s="50"/>
      <c r="R3" s="50"/>
      <c r="S3" s="50"/>
      <c r="T3" s="3" t="s">
        <v>2</v>
      </c>
    </row>
    <row r="4" ht="25.5" spans="1:20">
      <c r="A4" s="3"/>
      <c r="B4" s="4"/>
      <c r="C4" s="4"/>
      <c r="D4" s="4"/>
      <c r="E4" s="4"/>
      <c r="F4" s="4"/>
      <c r="G4" s="4"/>
      <c r="H4" s="8">
        <v>43245</v>
      </c>
      <c r="I4" s="8"/>
      <c r="J4" s="8"/>
      <c r="K4" s="4"/>
      <c r="L4" s="4"/>
      <c r="M4" s="4"/>
      <c r="N4" s="4"/>
      <c r="O4" s="4"/>
      <c r="P4" s="4"/>
      <c r="Q4" s="4"/>
      <c r="R4" s="4"/>
      <c r="S4" s="4"/>
      <c r="T4" s="4"/>
    </row>
    <row r="5" ht="25.5" customHeight="1" spans="1:20">
      <c r="A5" s="114"/>
      <c r="B5" s="115"/>
      <c r="C5" s="116"/>
      <c r="D5" s="117"/>
      <c r="E5" s="117"/>
      <c r="F5" s="117"/>
      <c r="G5" s="117"/>
      <c r="H5" s="117"/>
      <c r="I5" s="131"/>
      <c r="J5" s="132" t="s">
        <v>4</v>
      </c>
      <c r="K5" s="133"/>
      <c r="L5" s="56" t="s">
        <v>5</v>
      </c>
      <c r="M5" s="134"/>
      <c r="N5" s="134"/>
      <c r="O5" s="134"/>
      <c r="P5" s="56" t="s">
        <v>6</v>
      </c>
      <c r="Q5" s="134"/>
      <c r="R5" s="134"/>
      <c r="S5" s="147"/>
      <c r="T5" s="148"/>
    </row>
    <row r="6" spans="1:20">
      <c r="A6" s="16" t="s">
        <v>7</v>
      </c>
      <c r="B6" s="14" t="s">
        <v>8</v>
      </c>
      <c r="C6" s="15" t="s">
        <v>9</v>
      </c>
      <c r="D6" s="16" t="s">
        <v>10</v>
      </c>
      <c r="E6" s="16" t="s">
        <v>11</v>
      </c>
      <c r="F6" s="16" t="s">
        <v>12</v>
      </c>
      <c r="G6" s="16" t="s">
        <v>13</v>
      </c>
      <c r="H6" s="16" t="s">
        <v>14</v>
      </c>
      <c r="I6" s="14" t="s">
        <v>15</v>
      </c>
      <c r="J6" s="15" t="s">
        <v>2</v>
      </c>
      <c r="K6" s="56" t="s">
        <v>16</v>
      </c>
      <c r="L6" s="57"/>
      <c r="M6" s="58"/>
      <c r="N6" s="58"/>
      <c r="O6" s="58"/>
      <c r="P6" s="16"/>
      <c r="Q6" s="15"/>
      <c r="R6" s="15"/>
      <c r="S6" s="16" t="s">
        <v>17</v>
      </c>
      <c r="T6" s="149"/>
    </row>
    <row r="7" spans="1:20">
      <c r="A7" s="16"/>
      <c r="B7" s="14"/>
      <c r="C7" s="15"/>
      <c r="D7" s="16"/>
      <c r="E7" s="16"/>
      <c r="F7" s="16"/>
      <c r="G7" s="16"/>
      <c r="H7" s="16"/>
      <c r="I7" s="16"/>
      <c r="J7" s="56"/>
      <c r="K7" s="16"/>
      <c r="L7" s="59"/>
      <c r="M7" s="15"/>
      <c r="N7" s="15"/>
      <c r="O7" s="15"/>
      <c r="P7" s="59" t="s">
        <v>18</v>
      </c>
      <c r="Q7" s="15"/>
      <c r="R7" s="15"/>
      <c r="S7" s="16"/>
      <c r="T7" s="149"/>
    </row>
    <row r="8" spans="1:20">
      <c r="A8" s="16"/>
      <c r="B8" s="14"/>
      <c r="C8" s="15"/>
      <c r="D8" s="16"/>
      <c r="E8" s="16"/>
      <c r="F8" s="16"/>
      <c r="G8" s="16"/>
      <c r="H8" s="16"/>
      <c r="I8" s="16"/>
      <c r="J8" s="16"/>
      <c r="K8" s="16"/>
      <c r="L8" s="14"/>
      <c r="M8" s="56" t="s">
        <v>19</v>
      </c>
      <c r="N8" s="60"/>
      <c r="O8" s="61"/>
      <c r="P8" s="14"/>
      <c r="Q8" s="59" t="s">
        <v>20</v>
      </c>
      <c r="R8" s="15"/>
      <c r="S8" s="16"/>
      <c r="T8" s="149"/>
    </row>
    <row r="9" spans="1:20">
      <c r="A9" s="16"/>
      <c r="B9" s="14"/>
      <c r="C9" s="15"/>
      <c r="D9" s="16"/>
      <c r="E9" s="16"/>
      <c r="F9" s="16"/>
      <c r="G9" s="16"/>
      <c r="H9" s="16"/>
      <c r="I9" s="16"/>
      <c r="J9" s="16" t="s">
        <v>21</v>
      </c>
      <c r="K9" s="16"/>
      <c r="L9" s="14" t="s">
        <v>22</v>
      </c>
      <c r="M9" s="62"/>
      <c r="N9" s="63"/>
      <c r="O9" s="64"/>
      <c r="P9" s="14"/>
      <c r="Q9" s="14" t="s">
        <v>23</v>
      </c>
      <c r="R9" s="56" t="s">
        <v>24</v>
      </c>
      <c r="S9" s="57"/>
      <c r="T9" s="150"/>
    </row>
    <row r="10" ht="30.75" customHeight="1" spans="1:20">
      <c r="A10" s="16"/>
      <c r="B10" s="14"/>
      <c r="C10" s="15"/>
      <c r="D10" s="16"/>
      <c r="E10" s="16"/>
      <c r="F10" s="16"/>
      <c r="G10" s="16"/>
      <c r="H10" s="16"/>
      <c r="I10" s="16"/>
      <c r="J10" s="16"/>
      <c r="K10" s="16"/>
      <c r="L10" s="14"/>
      <c r="M10" s="62"/>
      <c r="N10" s="65"/>
      <c r="O10" s="64"/>
      <c r="P10" s="14"/>
      <c r="Q10" s="14"/>
      <c r="R10" s="14"/>
      <c r="S10" s="93" t="s">
        <v>25</v>
      </c>
      <c r="T10" s="93" t="s">
        <v>26</v>
      </c>
    </row>
    <row r="11" ht="18.75" customHeight="1" spans="1:20">
      <c r="A11" s="17" t="s">
        <v>27</v>
      </c>
      <c r="B11" s="18"/>
      <c r="C11" s="19"/>
      <c r="D11" s="19"/>
      <c r="E11" s="19"/>
      <c r="F11" s="19"/>
      <c r="G11" s="19"/>
      <c r="H11" s="20"/>
      <c r="I11" s="20"/>
      <c r="J11" s="20"/>
      <c r="K11" s="20"/>
      <c r="L11" s="19"/>
      <c r="M11" s="66"/>
      <c r="N11" s="66"/>
      <c r="O11" s="66"/>
      <c r="P11" s="66"/>
      <c r="Q11" s="66"/>
      <c r="R11" s="66"/>
      <c r="S11" s="19"/>
      <c r="T11" s="95"/>
    </row>
    <row r="12" ht="18.75" customHeight="1" spans="1:20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67"/>
      <c r="N12" s="68"/>
      <c r="O12" s="69"/>
      <c r="P12" s="70"/>
      <c r="Q12" s="70"/>
      <c r="R12" s="70"/>
      <c r="S12" s="70"/>
      <c r="T12" s="70"/>
    </row>
    <row r="13" ht="18" customHeight="1" spans="1:20">
      <c r="A13" s="23" t="s">
        <v>28</v>
      </c>
      <c r="B13" s="24"/>
      <c r="C13" s="24"/>
      <c r="D13" s="24"/>
      <c r="E13" s="24"/>
      <c r="F13" s="25"/>
      <c r="G13" s="22"/>
      <c r="H13" s="22"/>
      <c r="I13" s="22"/>
      <c r="J13" s="22"/>
      <c r="K13" s="22"/>
      <c r="L13" s="71"/>
      <c r="M13" s="72"/>
      <c r="N13" s="72"/>
      <c r="O13" s="73"/>
      <c r="P13" s="74"/>
      <c r="Q13" s="74"/>
      <c r="R13" s="74"/>
      <c r="S13" s="71" t="s">
        <v>29</v>
      </c>
      <c r="T13" s="97"/>
    </row>
    <row r="14" ht="18.75" customHeight="1" spans="1:20">
      <c r="A14" s="17" t="s">
        <v>30</v>
      </c>
      <c r="B14" s="26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66"/>
      <c r="N14" s="66"/>
      <c r="O14" s="66"/>
      <c r="P14" s="66"/>
      <c r="Q14" s="66"/>
      <c r="R14" s="66"/>
      <c r="S14" s="20"/>
      <c r="T14" s="98"/>
    </row>
    <row r="15" ht="18.75" customHeight="1" spans="1:20">
      <c r="A15" s="30"/>
      <c r="B15" s="118"/>
      <c r="C15" s="30"/>
      <c r="D15" s="30"/>
      <c r="E15" s="30"/>
      <c r="F15" s="30"/>
      <c r="G15" s="30"/>
      <c r="H15" s="30"/>
      <c r="I15" s="30"/>
      <c r="J15" s="30"/>
      <c r="K15" s="135"/>
      <c r="L15" s="135"/>
      <c r="M15" s="75"/>
      <c r="N15" s="86"/>
      <c r="O15" s="79"/>
      <c r="P15" s="79"/>
      <c r="Q15" s="79"/>
      <c r="R15" s="79"/>
      <c r="S15" s="151"/>
      <c r="T15" s="38"/>
    </row>
    <row r="16" ht="18.75" customHeight="1" spans="1:20">
      <c r="A16" s="23" t="s">
        <v>28</v>
      </c>
      <c r="B16" s="24"/>
      <c r="C16" s="24"/>
      <c r="D16" s="24"/>
      <c r="E16" s="24"/>
      <c r="F16" s="25"/>
      <c r="G16" s="30"/>
      <c r="H16" s="30"/>
      <c r="I16" s="30"/>
      <c r="J16" s="30"/>
      <c r="K16" s="135"/>
      <c r="L16" s="71"/>
      <c r="M16" s="72"/>
      <c r="N16" s="72"/>
      <c r="O16" s="73"/>
      <c r="P16" s="74"/>
      <c r="Q16" s="74"/>
      <c r="R16" s="74"/>
      <c r="S16" s="71" t="s">
        <v>29</v>
      </c>
      <c r="T16" s="97"/>
    </row>
    <row r="17" ht="16.5" customHeight="1" spans="1:20">
      <c r="A17" s="17" t="s">
        <v>31</v>
      </c>
      <c r="B17" s="26"/>
      <c r="C17" s="20"/>
      <c r="D17" s="20"/>
      <c r="E17" s="20"/>
      <c r="F17" s="20"/>
      <c r="G17" s="20"/>
      <c r="H17" s="26"/>
      <c r="I17" s="26"/>
      <c r="J17" s="26"/>
      <c r="K17" s="26"/>
      <c r="L17" s="20"/>
      <c r="M17" s="66"/>
      <c r="N17" s="66"/>
      <c r="O17" s="66"/>
      <c r="P17" s="66"/>
      <c r="Q17" s="66"/>
      <c r="R17" s="66"/>
      <c r="S17" s="20"/>
      <c r="T17" s="98"/>
    </row>
    <row r="18" ht="69" customHeight="1" spans="1:20">
      <c r="A18" s="29">
        <v>1</v>
      </c>
      <c r="B18" s="29" t="s">
        <v>32</v>
      </c>
      <c r="C18" s="29" t="s">
        <v>33</v>
      </c>
      <c r="D18" s="29" t="s">
        <v>34</v>
      </c>
      <c r="E18" s="120">
        <v>2017.11</v>
      </c>
      <c r="F18" s="120">
        <v>2019.6</v>
      </c>
      <c r="G18" s="120">
        <v>22000</v>
      </c>
      <c r="H18" s="120">
        <f>J18</f>
        <v>2165</v>
      </c>
      <c r="I18" s="120">
        <v>12000</v>
      </c>
      <c r="J18" s="120">
        <f>479+1140+480+40+26</f>
        <v>2165</v>
      </c>
      <c r="K18" s="155">
        <v>26</v>
      </c>
      <c r="L18" s="137"/>
      <c r="M18" s="138" t="s">
        <v>44</v>
      </c>
      <c r="N18" s="139"/>
      <c r="O18" s="140"/>
      <c r="P18" s="141"/>
      <c r="Q18" s="141"/>
      <c r="R18" s="141"/>
      <c r="S18" s="152" t="s">
        <v>36</v>
      </c>
      <c r="T18" s="153"/>
    </row>
    <row r="19" ht="21" customHeight="1" spans="1:20">
      <c r="A19" s="23" t="s">
        <v>28</v>
      </c>
      <c r="B19" s="24"/>
      <c r="C19" s="24"/>
      <c r="D19" s="24"/>
      <c r="E19" s="24"/>
      <c r="F19" s="25"/>
      <c r="G19" s="122">
        <f>G18</f>
        <v>22000</v>
      </c>
      <c r="H19" s="122">
        <f>H18</f>
        <v>2165</v>
      </c>
      <c r="I19" s="122">
        <f>I18</f>
        <v>12000</v>
      </c>
      <c r="J19" s="122">
        <f>J18</f>
        <v>2165</v>
      </c>
      <c r="K19" s="122">
        <f>K18</f>
        <v>26</v>
      </c>
      <c r="L19" s="71"/>
      <c r="M19" s="72"/>
      <c r="N19" s="72"/>
      <c r="O19" s="73"/>
      <c r="P19" s="74"/>
      <c r="Q19" s="74"/>
      <c r="R19" s="74"/>
      <c r="S19" s="105" t="s">
        <v>29</v>
      </c>
      <c r="T19" s="106"/>
    </row>
    <row r="20" ht="21" customHeight="1" spans="1:20">
      <c r="A20" s="17" t="s">
        <v>37</v>
      </c>
      <c r="B20" s="18"/>
      <c r="C20" s="19"/>
      <c r="D20" s="19"/>
      <c r="E20" s="19"/>
      <c r="F20" s="19"/>
      <c r="G20" s="19"/>
      <c r="H20" s="26"/>
      <c r="I20" s="26"/>
      <c r="J20" s="26"/>
      <c r="K20" s="26"/>
      <c r="L20" s="19"/>
      <c r="M20" s="66"/>
      <c r="N20" s="66"/>
      <c r="O20" s="66"/>
      <c r="P20" s="66"/>
      <c r="Q20" s="66"/>
      <c r="R20" s="66"/>
      <c r="S20" s="19"/>
      <c r="T20" s="95"/>
    </row>
    <row r="21" ht="18.75" customHeight="1" spans="1:20">
      <c r="A21" s="124"/>
      <c r="B21" s="124"/>
      <c r="C21" s="124"/>
      <c r="D21" s="125"/>
      <c r="E21" s="126"/>
      <c r="F21" s="124"/>
      <c r="G21" s="124"/>
      <c r="H21" s="125"/>
      <c r="I21" s="125"/>
      <c r="J21" s="125"/>
      <c r="K21" s="142"/>
      <c r="L21" s="142"/>
      <c r="M21" s="143"/>
      <c r="N21" s="144"/>
      <c r="O21" s="145"/>
      <c r="P21" s="146"/>
      <c r="Q21" s="146"/>
      <c r="R21" s="146"/>
      <c r="S21" s="124"/>
      <c r="T21" s="124"/>
    </row>
    <row r="22" ht="21" customHeight="1" spans="1:20">
      <c r="A22" s="23" t="s">
        <v>28</v>
      </c>
      <c r="B22" s="24"/>
      <c r="C22" s="24"/>
      <c r="D22" s="24"/>
      <c r="E22" s="24"/>
      <c r="F22" s="25"/>
      <c r="G22" s="124"/>
      <c r="H22" s="125"/>
      <c r="I22" s="125"/>
      <c r="J22" s="125"/>
      <c r="K22" s="142"/>
      <c r="L22" s="71"/>
      <c r="M22" s="72"/>
      <c r="N22" s="72"/>
      <c r="O22" s="73"/>
      <c r="P22" s="74"/>
      <c r="Q22" s="74"/>
      <c r="R22" s="74"/>
      <c r="S22" s="109" t="s">
        <v>29</v>
      </c>
      <c r="T22" s="110"/>
    </row>
    <row r="23" ht="50.25" customHeight="1" spans="1:20">
      <c r="A23" s="127" t="s">
        <v>38</v>
      </c>
      <c r="B23" s="128"/>
      <c r="C23" s="128"/>
      <c r="D23" s="128"/>
      <c r="E23" s="128"/>
      <c r="F23" s="129"/>
      <c r="G23" s="120">
        <f>G13+G16+G19+G22</f>
        <v>22000</v>
      </c>
      <c r="H23" s="120">
        <f>H13+H16+H19+H22</f>
        <v>2165</v>
      </c>
      <c r="I23" s="120">
        <f>I13+I16+I19+I22</f>
        <v>12000</v>
      </c>
      <c r="J23" s="120">
        <f>J13+J16+J19+J22</f>
        <v>2165</v>
      </c>
      <c r="K23" s="120">
        <f>K13+K16+K19+K22</f>
        <v>26</v>
      </c>
      <c r="L23" s="87" t="s">
        <v>39</v>
      </c>
      <c r="M23" s="88"/>
      <c r="N23" s="88"/>
      <c r="O23" s="88"/>
      <c r="P23" s="88"/>
      <c r="Q23" s="88"/>
      <c r="R23" s="88"/>
      <c r="S23" s="88"/>
      <c r="T23" s="111"/>
    </row>
    <row r="24" spans="1:19">
      <c r="A24" s="49" t="s">
        <v>45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M8:O10"/>
    <mergeCell ref="L5:O6"/>
    <mergeCell ref="P5:R6"/>
    <mergeCell ref="S6:T9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topLeftCell="A7" workbookViewId="0">
      <selection activeCell="M36" sqref="M36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7.125" customWidth="1"/>
    <col min="9" max="9" width="6.25" customWidth="1"/>
    <col min="11" max="11" width="11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3"/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25.5" spans="1:20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5" t="s">
        <v>1</v>
      </c>
      <c r="B3" s="5"/>
      <c r="C3" s="6"/>
      <c r="D3" s="7"/>
      <c r="E3" s="7"/>
      <c r="F3" s="7"/>
      <c r="G3" s="7"/>
      <c r="H3" s="7"/>
      <c r="I3" s="7" t="s">
        <v>2</v>
      </c>
      <c r="J3" s="50"/>
      <c r="K3" s="50"/>
      <c r="L3" s="3"/>
      <c r="M3" s="3"/>
      <c r="N3" s="50"/>
      <c r="O3" s="50"/>
      <c r="P3" s="50" t="s">
        <v>3</v>
      </c>
      <c r="Q3" s="50"/>
      <c r="R3" s="50"/>
      <c r="S3" s="50"/>
      <c r="T3" s="3" t="s">
        <v>2</v>
      </c>
    </row>
    <row r="4" ht="25.5" spans="1:20">
      <c r="A4" s="3"/>
      <c r="B4" s="4"/>
      <c r="C4" s="4"/>
      <c r="D4" s="4"/>
      <c r="E4" s="4"/>
      <c r="F4" s="4"/>
      <c r="G4" s="4"/>
      <c r="H4" s="8">
        <v>43276</v>
      </c>
      <c r="I4" s="8"/>
      <c r="J4" s="8"/>
      <c r="K4" s="4"/>
      <c r="L4" s="4"/>
      <c r="M4" s="4"/>
      <c r="N4" s="4"/>
      <c r="O4" s="4"/>
      <c r="P4" s="4"/>
      <c r="Q4" s="4"/>
      <c r="R4" s="4"/>
      <c r="S4" s="4"/>
      <c r="T4" s="4"/>
    </row>
    <row r="5" ht="25.5" customHeight="1" spans="1:20">
      <c r="A5" s="114"/>
      <c r="B5" s="115"/>
      <c r="C5" s="116"/>
      <c r="D5" s="117"/>
      <c r="E5" s="117"/>
      <c r="F5" s="117"/>
      <c r="G5" s="117"/>
      <c r="H5" s="117"/>
      <c r="I5" s="131"/>
      <c r="J5" s="132" t="s">
        <v>4</v>
      </c>
      <c r="K5" s="133"/>
      <c r="L5" s="56" t="s">
        <v>5</v>
      </c>
      <c r="M5" s="134"/>
      <c r="N5" s="134"/>
      <c r="O5" s="134"/>
      <c r="P5" s="56" t="s">
        <v>6</v>
      </c>
      <c r="Q5" s="134"/>
      <c r="R5" s="134"/>
      <c r="S5" s="147"/>
      <c r="T5" s="148"/>
    </row>
    <row r="6" spans="1:20">
      <c r="A6" s="16" t="s">
        <v>7</v>
      </c>
      <c r="B6" s="14" t="s">
        <v>8</v>
      </c>
      <c r="C6" s="15" t="s">
        <v>9</v>
      </c>
      <c r="D6" s="16" t="s">
        <v>10</v>
      </c>
      <c r="E6" s="16" t="s">
        <v>11</v>
      </c>
      <c r="F6" s="16" t="s">
        <v>12</v>
      </c>
      <c r="G6" s="16" t="s">
        <v>13</v>
      </c>
      <c r="H6" s="16" t="s">
        <v>14</v>
      </c>
      <c r="I6" s="14" t="s">
        <v>15</v>
      </c>
      <c r="J6" s="15" t="s">
        <v>2</v>
      </c>
      <c r="K6" s="56" t="s">
        <v>16</v>
      </c>
      <c r="L6" s="57"/>
      <c r="M6" s="58"/>
      <c r="N6" s="58"/>
      <c r="O6" s="58"/>
      <c r="P6" s="16"/>
      <c r="Q6" s="15"/>
      <c r="R6" s="15"/>
      <c r="S6" s="16" t="s">
        <v>17</v>
      </c>
      <c r="T6" s="149"/>
    </row>
    <row r="7" spans="1:20">
      <c r="A7" s="16"/>
      <c r="B7" s="14"/>
      <c r="C7" s="15"/>
      <c r="D7" s="16"/>
      <c r="E7" s="16"/>
      <c r="F7" s="16"/>
      <c r="G7" s="16"/>
      <c r="H7" s="16"/>
      <c r="I7" s="16"/>
      <c r="J7" s="56"/>
      <c r="K7" s="16"/>
      <c r="L7" s="59"/>
      <c r="M7" s="15"/>
      <c r="N7" s="15"/>
      <c r="O7" s="15"/>
      <c r="P7" s="59" t="s">
        <v>18</v>
      </c>
      <c r="Q7" s="15"/>
      <c r="R7" s="15"/>
      <c r="S7" s="16"/>
      <c r="T7" s="149"/>
    </row>
    <row r="8" spans="1:20">
      <c r="A8" s="16"/>
      <c r="B8" s="14"/>
      <c r="C8" s="15"/>
      <c r="D8" s="16"/>
      <c r="E8" s="16"/>
      <c r="F8" s="16"/>
      <c r="G8" s="16"/>
      <c r="H8" s="16"/>
      <c r="I8" s="16"/>
      <c r="J8" s="16"/>
      <c r="K8" s="16"/>
      <c r="L8" s="14"/>
      <c r="M8" s="56" t="s">
        <v>19</v>
      </c>
      <c r="N8" s="60"/>
      <c r="O8" s="61"/>
      <c r="P8" s="14"/>
      <c r="Q8" s="59" t="s">
        <v>20</v>
      </c>
      <c r="R8" s="15"/>
      <c r="S8" s="16"/>
      <c r="T8" s="149"/>
    </row>
    <row r="9" spans="1:20">
      <c r="A9" s="16"/>
      <c r="B9" s="14"/>
      <c r="C9" s="15"/>
      <c r="D9" s="16"/>
      <c r="E9" s="16"/>
      <c r="F9" s="16"/>
      <c r="G9" s="16"/>
      <c r="H9" s="16"/>
      <c r="I9" s="16"/>
      <c r="J9" s="16" t="s">
        <v>21</v>
      </c>
      <c r="K9" s="16"/>
      <c r="L9" s="14" t="s">
        <v>22</v>
      </c>
      <c r="M9" s="62"/>
      <c r="N9" s="63"/>
      <c r="O9" s="64"/>
      <c r="P9" s="14"/>
      <c r="Q9" s="14" t="s">
        <v>23</v>
      </c>
      <c r="R9" s="56" t="s">
        <v>24</v>
      </c>
      <c r="S9" s="57"/>
      <c r="T9" s="150"/>
    </row>
    <row r="10" ht="30.75" customHeight="1" spans="1:20">
      <c r="A10" s="16"/>
      <c r="B10" s="14"/>
      <c r="C10" s="15"/>
      <c r="D10" s="16"/>
      <c r="E10" s="16"/>
      <c r="F10" s="16"/>
      <c r="G10" s="16"/>
      <c r="H10" s="16"/>
      <c r="I10" s="16"/>
      <c r="J10" s="16"/>
      <c r="K10" s="16"/>
      <c r="L10" s="14"/>
      <c r="M10" s="62"/>
      <c r="N10" s="65"/>
      <c r="O10" s="64"/>
      <c r="P10" s="14"/>
      <c r="Q10" s="14"/>
      <c r="R10" s="14"/>
      <c r="S10" s="93" t="s">
        <v>25</v>
      </c>
      <c r="T10" s="93" t="s">
        <v>26</v>
      </c>
    </row>
    <row r="11" ht="18.75" customHeight="1" spans="1:20">
      <c r="A11" s="17" t="s">
        <v>27</v>
      </c>
      <c r="B11" s="18"/>
      <c r="C11" s="19"/>
      <c r="D11" s="19"/>
      <c r="E11" s="19"/>
      <c r="F11" s="19"/>
      <c r="G11" s="19"/>
      <c r="H11" s="20"/>
      <c r="I11" s="20"/>
      <c r="J11" s="20"/>
      <c r="K11" s="20"/>
      <c r="L11" s="19"/>
      <c r="M11" s="66"/>
      <c r="N11" s="66"/>
      <c r="O11" s="66"/>
      <c r="P11" s="66"/>
      <c r="Q11" s="66"/>
      <c r="R11" s="66"/>
      <c r="S11" s="19"/>
      <c r="T11" s="95"/>
    </row>
    <row r="12" ht="18.75" customHeight="1" spans="1:20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67"/>
      <c r="N12" s="68"/>
      <c r="O12" s="69"/>
      <c r="P12" s="70"/>
      <c r="Q12" s="70"/>
      <c r="R12" s="70"/>
      <c r="S12" s="70"/>
      <c r="T12" s="70"/>
    </row>
    <row r="13" ht="18" customHeight="1" spans="1:20">
      <c r="A13" s="23" t="s">
        <v>28</v>
      </c>
      <c r="B13" s="24"/>
      <c r="C13" s="24"/>
      <c r="D13" s="24"/>
      <c r="E13" s="24"/>
      <c r="F13" s="25"/>
      <c r="G13" s="22"/>
      <c r="H13" s="22"/>
      <c r="I13" s="22"/>
      <c r="J13" s="22"/>
      <c r="K13" s="22"/>
      <c r="L13" s="71"/>
      <c r="M13" s="72"/>
      <c r="N13" s="72"/>
      <c r="O13" s="73"/>
      <c r="P13" s="74"/>
      <c r="Q13" s="74"/>
      <c r="R13" s="74"/>
      <c r="S13" s="71" t="s">
        <v>29</v>
      </c>
      <c r="T13" s="97"/>
    </row>
    <row r="14" ht="18.75" customHeight="1" spans="1:20">
      <c r="A14" s="17" t="s">
        <v>30</v>
      </c>
      <c r="B14" s="26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66"/>
      <c r="N14" s="66"/>
      <c r="O14" s="66"/>
      <c r="P14" s="66"/>
      <c r="Q14" s="66"/>
      <c r="R14" s="66"/>
      <c r="S14" s="20"/>
      <c r="T14" s="98"/>
    </row>
    <row r="15" ht="18.75" customHeight="1" spans="1:20">
      <c r="A15" s="30"/>
      <c r="B15" s="118"/>
      <c r="C15" s="30"/>
      <c r="D15" s="30"/>
      <c r="E15" s="30"/>
      <c r="F15" s="30"/>
      <c r="G15" s="30"/>
      <c r="H15" s="30"/>
      <c r="I15" s="30"/>
      <c r="J15" s="30"/>
      <c r="K15" s="135"/>
      <c r="L15" s="135"/>
      <c r="M15" s="75"/>
      <c r="N15" s="86"/>
      <c r="O15" s="79"/>
      <c r="P15" s="79"/>
      <c r="Q15" s="79"/>
      <c r="R15" s="79"/>
      <c r="S15" s="151"/>
      <c r="T15" s="38"/>
    </row>
    <row r="16" ht="18.75" customHeight="1" spans="1:20">
      <c r="A16" s="23" t="s">
        <v>28</v>
      </c>
      <c r="B16" s="24"/>
      <c r="C16" s="24"/>
      <c r="D16" s="24"/>
      <c r="E16" s="24"/>
      <c r="F16" s="25"/>
      <c r="G16" s="30"/>
      <c r="H16" s="30"/>
      <c r="I16" s="30"/>
      <c r="J16" s="30"/>
      <c r="K16" s="135"/>
      <c r="L16" s="71"/>
      <c r="M16" s="72"/>
      <c r="N16" s="72"/>
      <c r="O16" s="73"/>
      <c r="P16" s="74"/>
      <c r="Q16" s="74"/>
      <c r="R16" s="74"/>
      <c r="S16" s="71" t="s">
        <v>29</v>
      </c>
      <c r="T16" s="97"/>
    </row>
    <row r="17" ht="16.5" customHeight="1" spans="1:20">
      <c r="A17" s="17" t="s">
        <v>31</v>
      </c>
      <c r="B17" s="26"/>
      <c r="C17" s="20"/>
      <c r="D17" s="20"/>
      <c r="E17" s="20"/>
      <c r="F17" s="20"/>
      <c r="G17" s="20"/>
      <c r="H17" s="26"/>
      <c r="I17" s="26"/>
      <c r="J17" s="26"/>
      <c r="K17" s="26"/>
      <c r="L17" s="20"/>
      <c r="M17" s="66"/>
      <c r="N17" s="66"/>
      <c r="O17" s="66"/>
      <c r="P17" s="66"/>
      <c r="Q17" s="66"/>
      <c r="R17" s="66"/>
      <c r="S17" s="20"/>
      <c r="T17" s="98"/>
    </row>
    <row r="18" ht="69" customHeight="1" spans="1:20">
      <c r="A18" s="29">
        <v>1</v>
      </c>
      <c r="B18" s="29" t="s">
        <v>32</v>
      </c>
      <c r="C18" s="29" t="s">
        <v>33</v>
      </c>
      <c r="D18" s="29" t="s">
        <v>34</v>
      </c>
      <c r="E18" s="120">
        <v>2017.11</v>
      </c>
      <c r="F18" s="120">
        <v>2019.6</v>
      </c>
      <c r="G18" s="120">
        <v>22000</v>
      </c>
      <c r="H18" s="120">
        <f>J18</f>
        <v>3685</v>
      </c>
      <c r="I18" s="120">
        <v>12000</v>
      </c>
      <c r="J18" s="120">
        <f>479+1140+480+40+26+1306+20+194</f>
        <v>3685</v>
      </c>
      <c r="K18" s="155">
        <f>1326+194</f>
        <v>1520</v>
      </c>
      <c r="L18" s="137"/>
      <c r="M18" s="138" t="s">
        <v>46</v>
      </c>
      <c r="N18" s="139"/>
      <c r="O18" s="140"/>
      <c r="P18" s="141"/>
      <c r="Q18" s="141"/>
      <c r="R18" s="141"/>
      <c r="S18" s="152" t="s">
        <v>36</v>
      </c>
      <c r="T18" s="153"/>
    </row>
    <row r="19" ht="21" customHeight="1" spans="1:20">
      <c r="A19" s="23" t="s">
        <v>28</v>
      </c>
      <c r="B19" s="24"/>
      <c r="C19" s="24"/>
      <c r="D19" s="24"/>
      <c r="E19" s="24"/>
      <c r="F19" s="25"/>
      <c r="G19" s="122">
        <f>G18</f>
        <v>22000</v>
      </c>
      <c r="H19" s="122">
        <f>H18</f>
        <v>3685</v>
      </c>
      <c r="I19" s="122">
        <f>I18</f>
        <v>12000</v>
      </c>
      <c r="J19" s="122">
        <f>J18</f>
        <v>3685</v>
      </c>
      <c r="K19" s="122">
        <f>K18</f>
        <v>1520</v>
      </c>
      <c r="L19" s="71"/>
      <c r="M19" s="72"/>
      <c r="N19" s="72"/>
      <c r="O19" s="73"/>
      <c r="P19" s="74"/>
      <c r="Q19" s="74"/>
      <c r="R19" s="74"/>
      <c r="S19" s="105" t="s">
        <v>29</v>
      </c>
      <c r="T19" s="106"/>
    </row>
    <row r="20" ht="21" customHeight="1" spans="1:20">
      <c r="A20" s="17" t="s">
        <v>37</v>
      </c>
      <c r="B20" s="18"/>
      <c r="C20" s="19"/>
      <c r="D20" s="19"/>
      <c r="E20" s="19"/>
      <c r="F20" s="19"/>
      <c r="G20" s="19"/>
      <c r="H20" s="26"/>
      <c r="I20" s="26"/>
      <c r="J20" s="26"/>
      <c r="K20" s="26"/>
      <c r="L20" s="19"/>
      <c r="M20" s="66"/>
      <c r="N20" s="66"/>
      <c r="O20" s="66"/>
      <c r="P20" s="66"/>
      <c r="Q20" s="66"/>
      <c r="R20" s="66"/>
      <c r="S20" s="19"/>
      <c r="T20" s="95"/>
    </row>
    <row r="21" ht="18.75" customHeight="1" spans="1:20">
      <c r="A21" s="124"/>
      <c r="B21" s="124"/>
      <c r="C21" s="124"/>
      <c r="D21" s="125"/>
      <c r="E21" s="126"/>
      <c r="F21" s="124"/>
      <c r="G21" s="124"/>
      <c r="H21" s="125"/>
      <c r="I21" s="125"/>
      <c r="J21" s="125"/>
      <c r="K21" s="142"/>
      <c r="L21" s="142"/>
      <c r="M21" s="143"/>
      <c r="N21" s="144"/>
      <c r="O21" s="145"/>
      <c r="P21" s="146"/>
      <c r="Q21" s="146"/>
      <c r="R21" s="146"/>
      <c r="S21" s="124"/>
      <c r="T21" s="124"/>
    </row>
    <row r="22" ht="21" customHeight="1" spans="1:20">
      <c r="A22" s="23" t="s">
        <v>28</v>
      </c>
      <c r="B22" s="24"/>
      <c r="C22" s="24"/>
      <c r="D22" s="24"/>
      <c r="E22" s="24"/>
      <c r="F22" s="25"/>
      <c r="G22" s="124"/>
      <c r="H22" s="125"/>
      <c r="I22" s="125"/>
      <c r="J22" s="125"/>
      <c r="K22" s="142"/>
      <c r="L22" s="71"/>
      <c r="M22" s="72"/>
      <c r="N22" s="72"/>
      <c r="O22" s="73"/>
      <c r="P22" s="74"/>
      <c r="Q22" s="74"/>
      <c r="R22" s="74"/>
      <c r="S22" s="109" t="s">
        <v>29</v>
      </c>
      <c r="T22" s="110"/>
    </row>
    <row r="23" ht="50.25" customHeight="1" spans="1:20">
      <c r="A23" s="127" t="s">
        <v>38</v>
      </c>
      <c r="B23" s="128"/>
      <c r="C23" s="128"/>
      <c r="D23" s="128"/>
      <c r="E23" s="128"/>
      <c r="F23" s="129"/>
      <c r="G23" s="120">
        <f>G13+G16+G19+G22</f>
        <v>22000</v>
      </c>
      <c r="H23" s="120">
        <f>H13+H16+H19+H22</f>
        <v>3685</v>
      </c>
      <c r="I23" s="120">
        <f>I13+I16+I19+I22</f>
        <v>12000</v>
      </c>
      <c r="J23" s="120">
        <f>J13+J16+J19+J22</f>
        <v>3685</v>
      </c>
      <c r="K23" s="120">
        <f>K13+K16+K19+K22</f>
        <v>1520</v>
      </c>
      <c r="L23" s="87" t="s">
        <v>39</v>
      </c>
      <c r="M23" s="88"/>
      <c r="N23" s="88"/>
      <c r="O23" s="88"/>
      <c r="P23" s="88"/>
      <c r="Q23" s="88"/>
      <c r="R23" s="88"/>
      <c r="S23" s="88"/>
      <c r="T23" s="111"/>
    </row>
    <row r="24" spans="1:19">
      <c r="A24" s="49" t="s">
        <v>47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M8:O10"/>
    <mergeCell ref="L5:O6"/>
    <mergeCell ref="P5:R6"/>
    <mergeCell ref="S6:T9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L28" sqref="L28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7.125" customWidth="1"/>
    <col min="9" max="9" width="6.25" customWidth="1"/>
    <col min="11" max="11" width="11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3"/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25.5" spans="1:20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5" t="s">
        <v>1</v>
      </c>
      <c r="B3" s="5"/>
      <c r="C3" s="6"/>
      <c r="D3" s="7"/>
      <c r="E3" s="7"/>
      <c r="F3" s="7"/>
      <c r="G3" s="7"/>
      <c r="H3" s="7"/>
      <c r="I3" s="7" t="s">
        <v>2</v>
      </c>
      <c r="J3" s="50"/>
      <c r="K3" s="50"/>
      <c r="L3" s="3"/>
      <c r="M3" s="3"/>
      <c r="N3" s="50"/>
      <c r="O3" s="50"/>
      <c r="P3" s="50" t="s">
        <v>3</v>
      </c>
      <c r="Q3" s="50"/>
      <c r="R3" s="50"/>
      <c r="S3" s="50"/>
      <c r="T3" s="3" t="s">
        <v>2</v>
      </c>
    </row>
    <row r="4" ht="25.5" spans="1:20">
      <c r="A4" s="3"/>
      <c r="B4" s="4"/>
      <c r="C4" s="4"/>
      <c r="D4" s="4"/>
      <c r="E4" s="4"/>
      <c r="F4" s="4"/>
      <c r="G4" s="4"/>
      <c r="H4" s="8">
        <v>43307</v>
      </c>
      <c r="I4" s="8"/>
      <c r="J4" s="8"/>
      <c r="K4" s="4"/>
      <c r="L4" s="4"/>
      <c r="M4" s="4"/>
      <c r="N4" s="4"/>
      <c r="O4" s="4"/>
      <c r="P4" s="4"/>
      <c r="Q4" s="4"/>
      <c r="R4" s="4"/>
      <c r="S4" s="4"/>
      <c r="T4" s="4"/>
    </row>
    <row r="5" ht="25.5" customHeight="1" spans="1:20">
      <c r="A5" s="114"/>
      <c r="B5" s="115"/>
      <c r="C5" s="116"/>
      <c r="D5" s="117"/>
      <c r="E5" s="117"/>
      <c r="F5" s="117"/>
      <c r="G5" s="117"/>
      <c r="H5" s="117"/>
      <c r="I5" s="131"/>
      <c r="J5" s="132" t="s">
        <v>4</v>
      </c>
      <c r="K5" s="133"/>
      <c r="L5" s="56" t="s">
        <v>5</v>
      </c>
      <c r="M5" s="134"/>
      <c r="N5" s="134"/>
      <c r="O5" s="134"/>
      <c r="P5" s="56" t="s">
        <v>6</v>
      </c>
      <c r="Q5" s="134"/>
      <c r="R5" s="134"/>
      <c r="S5" s="147"/>
      <c r="T5" s="148"/>
    </row>
    <row r="6" spans="1:20">
      <c r="A6" s="16" t="s">
        <v>7</v>
      </c>
      <c r="B6" s="14" t="s">
        <v>8</v>
      </c>
      <c r="C6" s="15" t="s">
        <v>9</v>
      </c>
      <c r="D6" s="16" t="s">
        <v>10</v>
      </c>
      <c r="E6" s="16" t="s">
        <v>11</v>
      </c>
      <c r="F6" s="16" t="s">
        <v>12</v>
      </c>
      <c r="G6" s="16" t="s">
        <v>13</v>
      </c>
      <c r="H6" s="16" t="s">
        <v>14</v>
      </c>
      <c r="I6" s="14" t="s">
        <v>15</v>
      </c>
      <c r="J6" s="15" t="s">
        <v>2</v>
      </c>
      <c r="K6" s="56" t="s">
        <v>16</v>
      </c>
      <c r="L6" s="57"/>
      <c r="M6" s="58"/>
      <c r="N6" s="58"/>
      <c r="O6" s="58"/>
      <c r="P6" s="16"/>
      <c r="Q6" s="15"/>
      <c r="R6" s="15"/>
      <c r="S6" s="16" t="s">
        <v>17</v>
      </c>
      <c r="T6" s="149"/>
    </row>
    <row r="7" spans="1:20">
      <c r="A7" s="16"/>
      <c r="B7" s="14"/>
      <c r="C7" s="15"/>
      <c r="D7" s="16"/>
      <c r="E7" s="16"/>
      <c r="F7" s="16"/>
      <c r="G7" s="16"/>
      <c r="H7" s="16"/>
      <c r="I7" s="16"/>
      <c r="J7" s="56"/>
      <c r="K7" s="16"/>
      <c r="L7" s="59"/>
      <c r="M7" s="15"/>
      <c r="N7" s="15"/>
      <c r="O7" s="15"/>
      <c r="P7" s="59" t="s">
        <v>18</v>
      </c>
      <c r="Q7" s="15"/>
      <c r="R7" s="15"/>
      <c r="S7" s="16"/>
      <c r="T7" s="149"/>
    </row>
    <row r="8" spans="1:20">
      <c r="A8" s="16"/>
      <c r="B8" s="14"/>
      <c r="C8" s="15"/>
      <c r="D8" s="16"/>
      <c r="E8" s="16"/>
      <c r="F8" s="16"/>
      <c r="G8" s="16"/>
      <c r="H8" s="16"/>
      <c r="I8" s="16"/>
      <c r="J8" s="16"/>
      <c r="K8" s="16"/>
      <c r="L8" s="14"/>
      <c r="M8" s="56" t="s">
        <v>19</v>
      </c>
      <c r="N8" s="60"/>
      <c r="O8" s="61"/>
      <c r="P8" s="14"/>
      <c r="Q8" s="59" t="s">
        <v>20</v>
      </c>
      <c r="R8" s="15"/>
      <c r="S8" s="16"/>
      <c r="T8" s="149"/>
    </row>
    <row r="9" spans="1:20">
      <c r="A9" s="16"/>
      <c r="B9" s="14"/>
      <c r="C9" s="15"/>
      <c r="D9" s="16"/>
      <c r="E9" s="16"/>
      <c r="F9" s="16"/>
      <c r="G9" s="16"/>
      <c r="H9" s="16"/>
      <c r="I9" s="16"/>
      <c r="J9" s="16" t="s">
        <v>21</v>
      </c>
      <c r="K9" s="16"/>
      <c r="L9" s="14" t="s">
        <v>22</v>
      </c>
      <c r="M9" s="62"/>
      <c r="N9" s="63"/>
      <c r="O9" s="64"/>
      <c r="P9" s="14"/>
      <c r="Q9" s="14" t="s">
        <v>23</v>
      </c>
      <c r="R9" s="56" t="s">
        <v>24</v>
      </c>
      <c r="S9" s="57"/>
      <c r="T9" s="150"/>
    </row>
    <row r="10" ht="30.75" customHeight="1" spans="1:20">
      <c r="A10" s="16"/>
      <c r="B10" s="14"/>
      <c r="C10" s="15"/>
      <c r="D10" s="16"/>
      <c r="E10" s="16"/>
      <c r="F10" s="16"/>
      <c r="G10" s="16"/>
      <c r="H10" s="16"/>
      <c r="I10" s="16"/>
      <c r="J10" s="16"/>
      <c r="K10" s="16"/>
      <c r="L10" s="14"/>
      <c r="M10" s="62"/>
      <c r="N10" s="65"/>
      <c r="O10" s="64"/>
      <c r="P10" s="14"/>
      <c r="Q10" s="14"/>
      <c r="R10" s="14"/>
      <c r="S10" s="93" t="s">
        <v>25</v>
      </c>
      <c r="T10" s="93" t="s">
        <v>26</v>
      </c>
    </row>
    <row r="11" ht="18.75" customHeight="1" spans="1:20">
      <c r="A11" s="17" t="s">
        <v>27</v>
      </c>
      <c r="B11" s="18"/>
      <c r="C11" s="19"/>
      <c r="D11" s="19"/>
      <c r="E11" s="19"/>
      <c r="F11" s="19"/>
      <c r="G11" s="19"/>
      <c r="H11" s="20"/>
      <c r="I11" s="20"/>
      <c r="J11" s="20"/>
      <c r="K11" s="20"/>
      <c r="L11" s="19"/>
      <c r="M11" s="66"/>
      <c r="N11" s="66"/>
      <c r="O11" s="66"/>
      <c r="P11" s="66"/>
      <c r="Q11" s="66"/>
      <c r="R11" s="66"/>
      <c r="S11" s="19"/>
      <c r="T11" s="95"/>
    </row>
    <row r="12" ht="18.75" customHeight="1" spans="1:20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67"/>
      <c r="N12" s="68"/>
      <c r="O12" s="69"/>
      <c r="P12" s="70"/>
      <c r="Q12" s="70"/>
      <c r="R12" s="70"/>
      <c r="S12" s="70"/>
      <c r="T12" s="70"/>
    </row>
    <row r="13" ht="18" customHeight="1" spans="1:20">
      <c r="A13" s="23" t="s">
        <v>28</v>
      </c>
      <c r="B13" s="24"/>
      <c r="C13" s="24"/>
      <c r="D13" s="24"/>
      <c r="E13" s="24"/>
      <c r="F13" s="25"/>
      <c r="G13" s="22"/>
      <c r="H13" s="22"/>
      <c r="I13" s="22"/>
      <c r="J13" s="22"/>
      <c r="K13" s="22"/>
      <c r="L13" s="71"/>
      <c r="M13" s="72"/>
      <c r="N13" s="72"/>
      <c r="O13" s="73"/>
      <c r="P13" s="74"/>
      <c r="Q13" s="74"/>
      <c r="R13" s="74"/>
      <c r="S13" s="71" t="s">
        <v>29</v>
      </c>
      <c r="T13" s="97"/>
    </row>
    <row r="14" ht="18.75" customHeight="1" spans="1:20">
      <c r="A14" s="17" t="s">
        <v>30</v>
      </c>
      <c r="B14" s="26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66"/>
      <c r="N14" s="66"/>
      <c r="O14" s="66"/>
      <c r="P14" s="66"/>
      <c r="Q14" s="66"/>
      <c r="R14" s="66"/>
      <c r="S14" s="20"/>
      <c r="T14" s="98"/>
    </row>
    <row r="15" ht="18.75" customHeight="1" spans="1:20">
      <c r="A15" s="30"/>
      <c r="B15" s="118"/>
      <c r="C15" s="30"/>
      <c r="D15" s="30"/>
      <c r="E15" s="30"/>
      <c r="F15" s="30"/>
      <c r="G15" s="30"/>
      <c r="H15" s="30"/>
      <c r="I15" s="30"/>
      <c r="J15" s="30"/>
      <c r="K15" s="135"/>
      <c r="L15" s="135"/>
      <c r="M15" s="75"/>
      <c r="N15" s="86"/>
      <c r="O15" s="79"/>
      <c r="P15" s="79"/>
      <c r="Q15" s="79"/>
      <c r="R15" s="79"/>
      <c r="S15" s="151"/>
      <c r="T15" s="38"/>
    </row>
    <row r="16" ht="18.75" customHeight="1" spans="1:20">
      <c r="A16" s="23" t="s">
        <v>28</v>
      </c>
      <c r="B16" s="24"/>
      <c r="C16" s="24"/>
      <c r="D16" s="24"/>
      <c r="E16" s="24"/>
      <c r="F16" s="25"/>
      <c r="G16" s="30"/>
      <c r="H16" s="30"/>
      <c r="I16" s="30"/>
      <c r="J16" s="30"/>
      <c r="K16" s="135"/>
      <c r="L16" s="71"/>
      <c r="M16" s="72"/>
      <c r="N16" s="72"/>
      <c r="O16" s="73"/>
      <c r="P16" s="74"/>
      <c r="Q16" s="74"/>
      <c r="R16" s="74"/>
      <c r="S16" s="71" t="s">
        <v>29</v>
      </c>
      <c r="T16" s="97"/>
    </row>
    <row r="17" ht="16.5" customHeight="1" spans="1:20">
      <c r="A17" s="17" t="s">
        <v>31</v>
      </c>
      <c r="B17" s="26"/>
      <c r="C17" s="20"/>
      <c r="D17" s="20"/>
      <c r="E17" s="20"/>
      <c r="F17" s="20"/>
      <c r="G17" s="20"/>
      <c r="H17" s="26"/>
      <c r="I17" s="26"/>
      <c r="J17" s="26"/>
      <c r="K17" s="26"/>
      <c r="L17" s="20"/>
      <c r="M17" s="66"/>
      <c r="N17" s="66"/>
      <c r="O17" s="66"/>
      <c r="P17" s="66"/>
      <c r="Q17" s="66"/>
      <c r="R17" s="66"/>
      <c r="S17" s="20"/>
      <c r="T17" s="98"/>
    </row>
    <row r="18" ht="69" customHeight="1" spans="1:20">
      <c r="A18" s="29">
        <v>1</v>
      </c>
      <c r="B18" s="29" t="s">
        <v>32</v>
      </c>
      <c r="C18" s="29" t="s">
        <v>33</v>
      </c>
      <c r="D18" s="29" t="s">
        <v>34</v>
      </c>
      <c r="E18" s="120">
        <v>2017.11</v>
      </c>
      <c r="F18" s="120">
        <v>2019.6</v>
      </c>
      <c r="G18" s="120">
        <v>22000</v>
      </c>
      <c r="H18" s="120">
        <f>J18</f>
        <v>3733</v>
      </c>
      <c r="I18" s="120">
        <v>12000</v>
      </c>
      <c r="J18" s="120">
        <f>479+1140+480+40+26+1306+20+194+48</f>
        <v>3733</v>
      </c>
      <c r="K18" s="155">
        <v>48</v>
      </c>
      <c r="L18" s="137"/>
      <c r="M18" s="138" t="s">
        <v>48</v>
      </c>
      <c r="N18" s="139"/>
      <c r="O18" s="140"/>
      <c r="P18" s="141"/>
      <c r="Q18" s="141"/>
      <c r="R18" s="141"/>
      <c r="S18" s="152" t="s">
        <v>36</v>
      </c>
      <c r="T18" s="153"/>
    </row>
    <row r="19" ht="21" customHeight="1" spans="1:20">
      <c r="A19" s="23" t="s">
        <v>28</v>
      </c>
      <c r="B19" s="24"/>
      <c r="C19" s="24"/>
      <c r="D19" s="24"/>
      <c r="E19" s="24"/>
      <c r="F19" s="25"/>
      <c r="G19" s="122">
        <f>G18</f>
        <v>22000</v>
      </c>
      <c r="H19" s="122">
        <f>H18</f>
        <v>3733</v>
      </c>
      <c r="I19" s="122">
        <f>I18</f>
        <v>12000</v>
      </c>
      <c r="J19" s="122">
        <f>J18</f>
        <v>3733</v>
      </c>
      <c r="K19" s="122">
        <f>K18</f>
        <v>48</v>
      </c>
      <c r="L19" s="71"/>
      <c r="M19" s="72"/>
      <c r="N19" s="72"/>
      <c r="O19" s="73"/>
      <c r="P19" s="74"/>
      <c r="Q19" s="74"/>
      <c r="R19" s="74"/>
      <c r="S19" s="105" t="s">
        <v>29</v>
      </c>
      <c r="T19" s="106"/>
    </row>
    <row r="20" ht="21" customHeight="1" spans="1:20">
      <c r="A20" s="17" t="s">
        <v>37</v>
      </c>
      <c r="B20" s="18"/>
      <c r="C20" s="19"/>
      <c r="D20" s="19"/>
      <c r="E20" s="19"/>
      <c r="F20" s="19"/>
      <c r="G20" s="19"/>
      <c r="H20" s="26"/>
      <c r="I20" s="26"/>
      <c r="J20" s="26"/>
      <c r="K20" s="26"/>
      <c r="L20" s="19"/>
      <c r="M20" s="66"/>
      <c r="N20" s="66"/>
      <c r="O20" s="66"/>
      <c r="P20" s="66"/>
      <c r="Q20" s="66"/>
      <c r="R20" s="66"/>
      <c r="S20" s="19"/>
      <c r="T20" s="95"/>
    </row>
    <row r="21" ht="18.75" customHeight="1" spans="1:20">
      <c r="A21" s="124"/>
      <c r="B21" s="124"/>
      <c r="C21" s="124"/>
      <c r="D21" s="125"/>
      <c r="E21" s="126"/>
      <c r="F21" s="124"/>
      <c r="G21" s="124"/>
      <c r="H21" s="125"/>
      <c r="I21" s="125"/>
      <c r="J21" s="125"/>
      <c r="K21" s="142"/>
      <c r="L21" s="142"/>
      <c r="M21" s="143"/>
      <c r="N21" s="144"/>
      <c r="O21" s="145"/>
      <c r="P21" s="146"/>
      <c r="Q21" s="146"/>
      <c r="R21" s="146"/>
      <c r="S21" s="124"/>
      <c r="T21" s="124"/>
    </row>
    <row r="22" ht="21" customHeight="1" spans="1:20">
      <c r="A22" s="23" t="s">
        <v>28</v>
      </c>
      <c r="B22" s="24"/>
      <c r="C22" s="24"/>
      <c r="D22" s="24"/>
      <c r="E22" s="24"/>
      <c r="F22" s="25"/>
      <c r="G22" s="124"/>
      <c r="H22" s="125"/>
      <c r="I22" s="125"/>
      <c r="J22" s="125"/>
      <c r="K22" s="142"/>
      <c r="L22" s="71"/>
      <c r="M22" s="72"/>
      <c r="N22" s="72"/>
      <c r="O22" s="73"/>
      <c r="P22" s="74"/>
      <c r="Q22" s="74"/>
      <c r="R22" s="74"/>
      <c r="S22" s="109" t="s">
        <v>29</v>
      </c>
      <c r="T22" s="110"/>
    </row>
    <row r="23" ht="50.25" customHeight="1" spans="1:20">
      <c r="A23" s="127" t="s">
        <v>38</v>
      </c>
      <c r="B23" s="128"/>
      <c r="C23" s="128"/>
      <c r="D23" s="128"/>
      <c r="E23" s="128"/>
      <c r="F23" s="129"/>
      <c r="G23" s="120">
        <f>G13+G16+G19+G22</f>
        <v>22000</v>
      </c>
      <c r="H23" s="120">
        <f>H13+H16+H19+H22</f>
        <v>3733</v>
      </c>
      <c r="I23" s="120">
        <f>I13+I16+I19+I22</f>
        <v>12000</v>
      </c>
      <c r="J23" s="120">
        <f>J13+J16+J19+J22</f>
        <v>3733</v>
      </c>
      <c r="K23" s="120">
        <f>K13+K16+K19+K22</f>
        <v>48</v>
      </c>
      <c r="L23" s="87" t="s">
        <v>39</v>
      </c>
      <c r="M23" s="88"/>
      <c r="N23" s="88"/>
      <c r="O23" s="88"/>
      <c r="P23" s="88"/>
      <c r="Q23" s="88"/>
      <c r="R23" s="88"/>
      <c r="S23" s="88"/>
      <c r="T23" s="111"/>
    </row>
    <row r="24" spans="1:19">
      <c r="A24" s="49" t="s">
        <v>49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M8:O10"/>
    <mergeCell ref="L5:O6"/>
    <mergeCell ref="P5:R6"/>
    <mergeCell ref="S6:T9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K27" sqref="K27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7.125" customWidth="1"/>
    <col min="9" max="9" width="6.25" customWidth="1"/>
    <col min="11" max="11" width="11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3"/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25.5" spans="1:20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5" t="s">
        <v>1</v>
      </c>
      <c r="B3" s="5"/>
      <c r="C3" s="6"/>
      <c r="D3" s="7"/>
      <c r="E3" s="7"/>
      <c r="F3" s="7"/>
      <c r="G3" s="7"/>
      <c r="H3" s="7"/>
      <c r="I3" s="7" t="s">
        <v>2</v>
      </c>
      <c r="J3" s="50"/>
      <c r="K3" s="50"/>
      <c r="L3" s="3"/>
      <c r="M3" s="3"/>
      <c r="N3" s="50"/>
      <c r="O3" s="50"/>
      <c r="P3" s="50" t="s">
        <v>3</v>
      </c>
      <c r="Q3" s="50"/>
      <c r="R3" s="50"/>
      <c r="S3" s="50"/>
      <c r="T3" s="3" t="s">
        <v>2</v>
      </c>
    </row>
    <row r="4" ht="25.5" spans="1:20">
      <c r="A4" s="3"/>
      <c r="B4" s="4"/>
      <c r="C4" s="4"/>
      <c r="D4" s="4"/>
      <c r="E4" s="4"/>
      <c r="F4" s="4"/>
      <c r="G4" s="4"/>
      <c r="H4" s="8">
        <v>43338</v>
      </c>
      <c r="I4" s="8"/>
      <c r="J4" s="8"/>
      <c r="K4" s="4"/>
      <c r="L4" s="4"/>
      <c r="M4" s="4"/>
      <c r="N4" s="4"/>
      <c r="O4" s="4"/>
      <c r="P4" s="4"/>
      <c r="Q4" s="4"/>
      <c r="R4" s="4"/>
      <c r="S4" s="4"/>
      <c r="T4" s="4"/>
    </row>
    <row r="5" ht="25.5" customHeight="1" spans="1:20">
      <c r="A5" s="114"/>
      <c r="B5" s="115"/>
      <c r="C5" s="116"/>
      <c r="D5" s="117"/>
      <c r="E5" s="117"/>
      <c r="F5" s="117"/>
      <c r="G5" s="117"/>
      <c r="H5" s="117"/>
      <c r="I5" s="131"/>
      <c r="J5" s="132" t="s">
        <v>4</v>
      </c>
      <c r="K5" s="133"/>
      <c r="L5" s="56" t="s">
        <v>5</v>
      </c>
      <c r="M5" s="134"/>
      <c r="N5" s="134"/>
      <c r="O5" s="134"/>
      <c r="P5" s="56" t="s">
        <v>6</v>
      </c>
      <c r="Q5" s="134"/>
      <c r="R5" s="134"/>
      <c r="S5" s="147"/>
      <c r="T5" s="148"/>
    </row>
    <row r="6" spans="1:20">
      <c r="A6" s="16" t="s">
        <v>7</v>
      </c>
      <c r="B6" s="14" t="s">
        <v>8</v>
      </c>
      <c r="C6" s="15" t="s">
        <v>9</v>
      </c>
      <c r="D6" s="16" t="s">
        <v>10</v>
      </c>
      <c r="E6" s="16" t="s">
        <v>11</v>
      </c>
      <c r="F6" s="16" t="s">
        <v>12</v>
      </c>
      <c r="G6" s="16" t="s">
        <v>13</v>
      </c>
      <c r="H6" s="16" t="s">
        <v>14</v>
      </c>
      <c r="I6" s="14" t="s">
        <v>15</v>
      </c>
      <c r="J6" s="15" t="s">
        <v>2</v>
      </c>
      <c r="K6" s="56" t="s">
        <v>16</v>
      </c>
      <c r="L6" s="57"/>
      <c r="M6" s="58"/>
      <c r="N6" s="58"/>
      <c r="O6" s="58"/>
      <c r="P6" s="16"/>
      <c r="Q6" s="15"/>
      <c r="R6" s="15"/>
      <c r="S6" s="16" t="s">
        <v>17</v>
      </c>
      <c r="T6" s="149"/>
    </row>
    <row r="7" spans="1:20">
      <c r="A7" s="16"/>
      <c r="B7" s="14"/>
      <c r="C7" s="15"/>
      <c r="D7" s="16"/>
      <c r="E7" s="16"/>
      <c r="F7" s="16"/>
      <c r="G7" s="16"/>
      <c r="H7" s="16"/>
      <c r="I7" s="16"/>
      <c r="J7" s="56"/>
      <c r="K7" s="16"/>
      <c r="L7" s="59"/>
      <c r="M7" s="15"/>
      <c r="N7" s="15"/>
      <c r="O7" s="15"/>
      <c r="P7" s="59" t="s">
        <v>18</v>
      </c>
      <c r="Q7" s="15"/>
      <c r="R7" s="15"/>
      <c r="S7" s="16"/>
      <c r="T7" s="149"/>
    </row>
    <row r="8" spans="1:20">
      <c r="A8" s="16"/>
      <c r="B8" s="14"/>
      <c r="C8" s="15"/>
      <c r="D8" s="16"/>
      <c r="E8" s="16"/>
      <c r="F8" s="16"/>
      <c r="G8" s="16"/>
      <c r="H8" s="16"/>
      <c r="I8" s="16"/>
      <c r="J8" s="16"/>
      <c r="K8" s="16"/>
      <c r="L8" s="14"/>
      <c r="M8" s="56" t="s">
        <v>19</v>
      </c>
      <c r="N8" s="60"/>
      <c r="O8" s="61"/>
      <c r="P8" s="14"/>
      <c r="Q8" s="59" t="s">
        <v>20</v>
      </c>
      <c r="R8" s="15"/>
      <c r="S8" s="16"/>
      <c r="T8" s="149"/>
    </row>
    <row r="9" spans="1:20">
      <c r="A9" s="16"/>
      <c r="B9" s="14"/>
      <c r="C9" s="15"/>
      <c r="D9" s="16"/>
      <c r="E9" s="16"/>
      <c r="F9" s="16"/>
      <c r="G9" s="16"/>
      <c r="H9" s="16"/>
      <c r="I9" s="16"/>
      <c r="J9" s="16" t="s">
        <v>21</v>
      </c>
      <c r="K9" s="16"/>
      <c r="L9" s="14" t="s">
        <v>22</v>
      </c>
      <c r="M9" s="62"/>
      <c r="N9" s="63"/>
      <c r="O9" s="64"/>
      <c r="P9" s="14"/>
      <c r="Q9" s="14" t="s">
        <v>23</v>
      </c>
      <c r="R9" s="56" t="s">
        <v>24</v>
      </c>
      <c r="S9" s="57"/>
      <c r="T9" s="150"/>
    </row>
    <row r="10" ht="30.75" customHeight="1" spans="1:20">
      <c r="A10" s="16"/>
      <c r="B10" s="14"/>
      <c r="C10" s="15"/>
      <c r="D10" s="16"/>
      <c r="E10" s="16"/>
      <c r="F10" s="16"/>
      <c r="G10" s="16"/>
      <c r="H10" s="16"/>
      <c r="I10" s="16"/>
      <c r="J10" s="16"/>
      <c r="K10" s="16"/>
      <c r="L10" s="14"/>
      <c r="M10" s="62"/>
      <c r="N10" s="65"/>
      <c r="O10" s="64"/>
      <c r="P10" s="14"/>
      <c r="Q10" s="14"/>
      <c r="R10" s="14"/>
      <c r="S10" s="93" t="s">
        <v>25</v>
      </c>
      <c r="T10" s="93" t="s">
        <v>26</v>
      </c>
    </row>
    <row r="11" ht="18.75" customHeight="1" spans="1:20">
      <c r="A11" s="17" t="s">
        <v>27</v>
      </c>
      <c r="B11" s="18"/>
      <c r="C11" s="19"/>
      <c r="D11" s="19"/>
      <c r="E11" s="19"/>
      <c r="F11" s="19"/>
      <c r="G11" s="19"/>
      <c r="H11" s="20"/>
      <c r="I11" s="20"/>
      <c r="J11" s="20"/>
      <c r="K11" s="20"/>
      <c r="L11" s="19"/>
      <c r="M11" s="66"/>
      <c r="N11" s="66"/>
      <c r="O11" s="66"/>
      <c r="P11" s="66"/>
      <c r="Q11" s="66"/>
      <c r="R11" s="66"/>
      <c r="S11" s="19"/>
      <c r="T11" s="95"/>
    </row>
    <row r="12" ht="18.75" customHeight="1" spans="1:20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67"/>
      <c r="N12" s="68"/>
      <c r="O12" s="69"/>
      <c r="P12" s="70"/>
      <c r="Q12" s="70"/>
      <c r="R12" s="70"/>
      <c r="S12" s="70"/>
      <c r="T12" s="70"/>
    </row>
    <row r="13" ht="18" customHeight="1" spans="1:20">
      <c r="A13" s="23" t="s">
        <v>28</v>
      </c>
      <c r="B13" s="24"/>
      <c r="C13" s="24"/>
      <c r="D13" s="24"/>
      <c r="E13" s="24"/>
      <c r="F13" s="25"/>
      <c r="G13" s="22"/>
      <c r="H13" s="22"/>
      <c r="I13" s="22"/>
      <c r="J13" s="22"/>
      <c r="K13" s="22"/>
      <c r="L13" s="71"/>
      <c r="M13" s="72"/>
      <c r="N13" s="72"/>
      <c r="O13" s="73"/>
      <c r="P13" s="74"/>
      <c r="Q13" s="74"/>
      <c r="R13" s="74"/>
      <c r="S13" s="71" t="s">
        <v>29</v>
      </c>
      <c r="T13" s="97"/>
    </row>
    <row r="14" ht="18.75" customHeight="1" spans="1:20">
      <c r="A14" s="17" t="s">
        <v>30</v>
      </c>
      <c r="B14" s="26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66"/>
      <c r="N14" s="66"/>
      <c r="O14" s="66"/>
      <c r="P14" s="66"/>
      <c r="Q14" s="66"/>
      <c r="R14" s="66"/>
      <c r="S14" s="20"/>
      <c r="T14" s="98"/>
    </row>
    <row r="15" ht="18.75" customHeight="1" spans="1:20">
      <c r="A15" s="30"/>
      <c r="B15" s="118"/>
      <c r="C15" s="30"/>
      <c r="D15" s="30"/>
      <c r="E15" s="30"/>
      <c r="F15" s="30"/>
      <c r="G15" s="30"/>
      <c r="H15" s="30"/>
      <c r="I15" s="30"/>
      <c r="J15" s="30"/>
      <c r="K15" s="135"/>
      <c r="L15" s="135"/>
      <c r="M15" s="75"/>
      <c r="N15" s="86"/>
      <c r="O15" s="79"/>
      <c r="P15" s="79"/>
      <c r="Q15" s="79"/>
      <c r="R15" s="79"/>
      <c r="S15" s="151"/>
      <c r="T15" s="38"/>
    </row>
    <row r="16" ht="18.75" customHeight="1" spans="1:20">
      <c r="A16" s="23" t="s">
        <v>28</v>
      </c>
      <c r="B16" s="24"/>
      <c r="C16" s="24"/>
      <c r="D16" s="24"/>
      <c r="E16" s="24"/>
      <c r="F16" s="25"/>
      <c r="G16" s="30"/>
      <c r="H16" s="30"/>
      <c r="I16" s="30"/>
      <c r="J16" s="30"/>
      <c r="K16" s="135"/>
      <c r="L16" s="71"/>
      <c r="M16" s="72"/>
      <c r="N16" s="72"/>
      <c r="O16" s="73"/>
      <c r="P16" s="74"/>
      <c r="Q16" s="74"/>
      <c r="R16" s="74"/>
      <c r="S16" s="71" t="s">
        <v>29</v>
      </c>
      <c r="T16" s="97"/>
    </row>
    <row r="17" ht="16.5" customHeight="1" spans="1:20">
      <c r="A17" s="17" t="s">
        <v>31</v>
      </c>
      <c r="B17" s="26"/>
      <c r="C17" s="20"/>
      <c r="D17" s="20"/>
      <c r="E17" s="20"/>
      <c r="F17" s="20"/>
      <c r="G17" s="20"/>
      <c r="H17" s="26"/>
      <c r="I17" s="26"/>
      <c r="J17" s="26"/>
      <c r="K17" s="26"/>
      <c r="L17" s="20"/>
      <c r="M17" s="66"/>
      <c r="N17" s="66"/>
      <c r="O17" s="66"/>
      <c r="P17" s="66"/>
      <c r="Q17" s="66"/>
      <c r="R17" s="66"/>
      <c r="S17" s="20"/>
      <c r="T17" s="98"/>
    </row>
    <row r="18" ht="69" customHeight="1" spans="1:20">
      <c r="A18" s="29">
        <v>1</v>
      </c>
      <c r="B18" s="29" t="s">
        <v>32</v>
      </c>
      <c r="C18" s="29" t="s">
        <v>33</v>
      </c>
      <c r="D18" s="29" t="s">
        <v>34</v>
      </c>
      <c r="E18" s="120">
        <v>2017.11</v>
      </c>
      <c r="F18" s="120">
        <v>2019.6</v>
      </c>
      <c r="G18" s="120">
        <v>22000</v>
      </c>
      <c r="H18" s="120">
        <f>J18</f>
        <v>5173</v>
      </c>
      <c r="I18" s="120">
        <v>12000</v>
      </c>
      <c r="J18" s="120">
        <f>479+1140+480+40+26+1306+20+194+48+1440</f>
        <v>5173</v>
      </c>
      <c r="K18" s="155">
        <v>1440</v>
      </c>
      <c r="L18" s="137"/>
      <c r="M18" s="138" t="s">
        <v>50</v>
      </c>
      <c r="N18" s="139"/>
      <c r="O18" s="140"/>
      <c r="P18" s="141"/>
      <c r="Q18" s="141"/>
      <c r="R18" s="141"/>
      <c r="S18" s="152" t="s">
        <v>36</v>
      </c>
      <c r="T18" s="153"/>
    </row>
    <row r="19" ht="21" customHeight="1" spans="1:20">
      <c r="A19" s="23" t="s">
        <v>28</v>
      </c>
      <c r="B19" s="24"/>
      <c r="C19" s="24"/>
      <c r="D19" s="24"/>
      <c r="E19" s="24"/>
      <c r="F19" s="25"/>
      <c r="G19" s="122">
        <f>G18</f>
        <v>22000</v>
      </c>
      <c r="H19" s="122">
        <f>H18</f>
        <v>5173</v>
      </c>
      <c r="I19" s="122">
        <f>I18</f>
        <v>12000</v>
      </c>
      <c r="J19" s="122">
        <f>J18</f>
        <v>5173</v>
      </c>
      <c r="K19" s="122">
        <f>K18</f>
        <v>1440</v>
      </c>
      <c r="L19" s="71"/>
      <c r="M19" s="72"/>
      <c r="N19" s="72"/>
      <c r="O19" s="73"/>
      <c r="P19" s="74"/>
      <c r="Q19" s="74"/>
      <c r="R19" s="74"/>
      <c r="S19" s="105" t="s">
        <v>29</v>
      </c>
      <c r="T19" s="106"/>
    </row>
    <row r="20" ht="21" customHeight="1" spans="1:20">
      <c r="A20" s="17" t="s">
        <v>37</v>
      </c>
      <c r="B20" s="18"/>
      <c r="C20" s="19"/>
      <c r="D20" s="19"/>
      <c r="E20" s="19"/>
      <c r="F20" s="19"/>
      <c r="G20" s="19"/>
      <c r="H20" s="26"/>
      <c r="I20" s="26"/>
      <c r="J20" s="26"/>
      <c r="K20" s="26"/>
      <c r="L20" s="19"/>
      <c r="M20" s="66"/>
      <c r="N20" s="66"/>
      <c r="O20" s="66"/>
      <c r="P20" s="66"/>
      <c r="Q20" s="66"/>
      <c r="R20" s="66"/>
      <c r="S20" s="19"/>
      <c r="T20" s="95"/>
    </row>
    <row r="21" ht="18.75" customHeight="1" spans="1:20">
      <c r="A21" s="124"/>
      <c r="B21" s="124"/>
      <c r="C21" s="124"/>
      <c r="D21" s="125"/>
      <c r="E21" s="126"/>
      <c r="F21" s="124"/>
      <c r="G21" s="124"/>
      <c r="H21" s="125"/>
      <c r="I21" s="125"/>
      <c r="J21" s="125"/>
      <c r="K21" s="142"/>
      <c r="L21" s="142"/>
      <c r="M21" s="143"/>
      <c r="N21" s="144"/>
      <c r="O21" s="145"/>
      <c r="P21" s="146"/>
      <c r="Q21" s="146"/>
      <c r="R21" s="146"/>
      <c r="S21" s="124"/>
      <c r="T21" s="124"/>
    </row>
    <row r="22" ht="21" customHeight="1" spans="1:20">
      <c r="A22" s="23" t="s">
        <v>28</v>
      </c>
      <c r="B22" s="24"/>
      <c r="C22" s="24"/>
      <c r="D22" s="24"/>
      <c r="E22" s="24"/>
      <c r="F22" s="25"/>
      <c r="G22" s="124"/>
      <c r="H22" s="125"/>
      <c r="I22" s="125"/>
      <c r="J22" s="125"/>
      <c r="K22" s="142"/>
      <c r="L22" s="71"/>
      <c r="M22" s="72"/>
      <c r="N22" s="72"/>
      <c r="O22" s="73"/>
      <c r="P22" s="74"/>
      <c r="Q22" s="74"/>
      <c r="R22" s="74"/>
      <c r="S22" s="109" t="s">
        <v>29</v>
      </c>
      <c r="T22" s="110"/>
    </row>
    <row r="23" ht="50.25" customHeight="1" spans="1:20">
      <c r="A23" s="127" t="s">
        <v>38</v>
      </c>
      <c r="B23" s="128"/>
      <c r="C23" s="128"/>
      <c r="D23" s="128"/>
      <c r="E23" s="128"/>
      <c r="F23" s="129"/>
      <c r="G23" s="120">
        <f>G13+G16+G19+G22</f>
        <v>22000</v>
      </c>
      <c r="H23" s="120">
        <f>H13+H16+H19+H22</f>
        <v>5173</v>
      </c>
      <c r="I23" s="120">
        <f>I13+I16+I19+I22</f>
        <v>12000</v>
      </c>
      <c r="J23" s="120">
        <f>J13+J16+J19+J22</f>
        <v>5173</v>
      </c>
      <c r="K23" s="120">
        <f>K13+K16+K19+K22</f>
        <v>1440</v>
      </c>
      <c r="L23" s="87" t="s">
        <v>39</v>
      </c>
      <c r="M23" s="88"/>
      <c r="N23" s="88"/>
      <c r="O23" s="88"/>
      <c r="P23" s="88"/>
      <c r="Q23" s="88"/>
      <c r="R23" s="88"/>
      <c r="S23" s="88"/>
      <c r="T23" s="111"/>
    </row>
    <row r="24" spans="1:19">
      <c r="A24" s="49" t="s">
        <v>49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M8:O10"/>
    <mergeCell ref="L5:O6"/>
    <mergeCell ref="P5:R6"/>
    <mergeCell ref="S6:T9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topLeftCell="A4" workbookViewId="0">
      <selection activeCell="C29" sqref="C29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7.125" customWidth="1"/>
    <col min="9" max="9" width="6.25" customWidth="1"/>
    <col min="11" max="11" width="11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3"/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25.5" spans="1:20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5" t="s">
        <v>1</v>
      </c>
      <c r="B3" s="5"/>
      <c r="C3" s="6"/>
      <c r="D3" s="7"/>
      <c r="E3" s="7"/>
      <c r="F3" s="7"/>
      <c r="G3" s="7"/>
      <c r="H3" s="7"/>
      <c r="I3" s="7" t="s">
        <v>2</v>
      </c>
      <c r="J3" s="50"/>
      <c r="K3" s="50"/>
      <c r="L3" s="3"/>
      <c r="M3" s="3"/>
      <c r="N3" s="50"/>
      <c r="O3" s="50"/>
      <c r="P3" s="50" t="s">
        <v>3</v>
      </c>
      <c r="Q3" s="50"/>
      <c r="R3" s="50"/>
      <c r="S3" s="50"/>
      <c r="T3" s="3" t="s">
        <v>2</v>
      </c>
    </row>
    <row r="4" ht="25.5" spans="1:20">
      <c r="A4" s="3"/>
      <c r="B4" s="4"/>
      <c r="C4" s="4"/>
      <c r="D4" s="4"/>
      <c r="E4" s="4"/>
      <c r="F4" s="4"/>
      <c r="G4" s="4"/>
      <c r="H4" s="8">
        <v>43369</v>
      </c>
      <c r="I4" s="8"/>
      <c r="J4" s="8"/>
      <c r="K4" s="4"/>
      <c r="L4" s="4"/>
      <c r="M4" s="4"/>
      <c r="N4" s="4"/>
      <c r="O4" s="4"/>
      <c r="P4" s="4"/>
      <c r="Q4" s="4"/>
      <c r="R4" s="4"/>
      <c r="S4" s="4"/>
      <c r="T4" s="4"/>
    </row>
    <row r="5" ht="25.5" customHeight="1" spans="1:20">
      <c r="A5" s="114"/>
      <c r="B5" s="115"/>
      <c r="C5" s="116"/>
      <c r="D5" s="117"/>
      <c r="E5" s="117"/>
      <c r="F5" s="117"/>
      <c r="G5" s="117"/>
      <c r="H5" s="117"/>
      <c r="I5" s="131"/>
      <c r="J5" s="132" t="s">
        <v>4</v>
      </c>
      <c r="K5" s="133"/>
      <c r="L5" s="56" t="s">
        <v>5</v>
      </c>
      <c r="M5" s="134"/>
      <c r="N5" s="134"/>
      <c r="O5" s="134"/>
      <c r="P5" s="56" t="s">
        <v>6</v>
      </c>
      <c r="Q5" s="134"/>
      <c r="R5" s="134"/>
      <c r="S5" s="147"/>
      <c r="T5" s="148"/>
    </row>
    <row r="6" spans="1:20">
      <c r="A6" s="16" t="s">
        <v>7</v>
      </c>
      <c r="B6" s="14" t="s">
        <v>8</v>
      </c>
      <c r="C6" s="15" t="s">
        <v>9</v>
      </c>
      <c r="D6" s="16" t="s">
        <v>10</v>
      </c>
      <c r="E6" s="16" t="s">
        <v>11</v>
      </c>
      <c r="F6" s="16" t="s">
        <v>12</v>
      </c>
      <c r="G6" s="16" t="s">
        <v>13</v>
      </c>
      <c r="H6" s="16" t="s">
        <v>14</v>
      </c>
      <c r="I6" s="14" t="s">
        <v>15</v>
      </c>
      <c r="J6" s="15" t="s">
        <v>2</v>
      </c>
      <c r="K6" s="56" t="s">
        <v>16</v>
      </c>
      <c r="L6" s="57"/>
      <c r="M6" s="58"/>
      <c r="N6" s="58"/>
      <c r="O6" s="58"/>
      <c r="P6" s="16"/>
      <c r="Q6" s="15"/>
      <c r="R6" s="15"/>
      <c r="S6" s="16" t="s">
        <v>17</v>
      </c>
      <c r="T6" s="149"/>
    </row>
    <row r="7" spans="1:20">
      <c r="A7" s="16"/>
      <c r="B7" s="14"/>
      <c r="C7" s="15"/>
      <c r="D7" s="16"/>
      <c r="E7" s="16"/>
      <c r="F7" s="16"/>
      <c r="G7" s="16"/>
      <c r="H7" s="16"/>
      <c r="I7" s="16"/>
      <c r="J7" s="56"/>
      <c r="K7" s="16"/>
      <c r="L7" s="59"/>
      <c r="M7" s="15"/>
      <c r="N7" s="15"/>
      <c r="O7" s="15"/>
      <c r="P7" s="59" t="s">
        <v>18</v>
      </c>
      <c r="Q7" s="15"/>
      <c r="R7" s="15"/>
      <c r="S7" s="16"/>
      <c r="T7" s="149"/>
    </row>
    <row r="8" spans="1:20">
      <c r="A8" s="16"/>
      <c r="B8" s="14"/>
      <c r="C8" s="15"/>
      <c r="D8" s="16"/>
      <c r="E8" s="16"/>
      <c r="F8" s="16"/>
      <c r="G8" s="16"/>
      <c r="H8" s="16"/>
      <c r="I8" s="16"/>
      <c r="J8" s="16"/>
      <c r="K8" s="16"/>
      <c r="L8" s="14"/>
      <c r="M8" s="56" t="s">
        <v>19</v>
      </c>
      <c r="N8" s="60"/>
      <c r="O8" s="61"/>
      <c r="P8" s="14"/>
      <c r="Q8" s="59" t="s">
        <v>20</v>
      </c>
      <c r="R8" s="15"/>
      <c r="S8" s="16"/>
      <c r="T8" s="149"/>
    </row>
    <row r="9" spans="1:20">
      <c r="A9" s="16"/>
      <c r="B9" s="14"/>
      <c r="C9" s="15"/>
      <c r="D9" s="16"/>
      <c r="E9" s="16"/>
      <c r="F9" s="16"/>
      <c r="G9" s="16"/>
      <c r="H9" s="16"/>
      <c r="I9" s="16"/>
      <c r="J9" s="16" t="s">
        <v>21</v>
      </c>
      <c r="K9" s="16"/>
      <c r="L9" s="14" t="s">
        <v>22</v>
      </c>
      <c r="M9" s="62"/>
      <c r="N9" s="63"/>
      <c r="O9" s="64"/>
      <c r="P9" s="14"/>
      <c r="Q9" s="14" t="s">
        <v>23</v>
      </c>
      <c r="R9" s="56" t="s">
        <v>24</v>
      </c>
      <c r="S9" s="57"/>
      <c r="T9" s="150"/>
    </row>
    <row r="10" ht="30.75" customHeight="1" spans="1:20">
      <c r="A10" s="16"/>
      <c r="B10" s="14"/>
      <c r="C10" s="15"/>
      <c r="D10" s="16"/>
      <c r="E10" s="16"/>
      <c r="F10" s="16"/>
      <c r="G10" s="16"/>
      <c r="H10" s="16"/>
      <c r="I10" s="16"/>
      <c r="J10" s="16"/>
      <c r="K10" s="16"/>
      <c r="L10" s="14"/>
      <c r="M10" s="62"/>
      <c r="N10" s="65"/>
      <c r="O10" s="64"/>
      <c r="P10" s="14"/>
      <c r="Q10" s="14"/>
      <c r="R10" s="14"/>
      <c r="S10" s="93" t="s">
        <v>25</v>
      </c>
      <c r="T10" s="93" t="s">
        <v>26</v>
      </c>
    </row>
    <row r="11" ht="18.75" customHeight="1" spans="1:20">
      <c r="A11" s="17" t="s">
        <v>27</v>
      </c>
      <c r="B11" s="18"/>
      <c r="C11" s="19"/>
      <c r="D11" s="19"/>
      <c r="E11" s="19"/>
      <c r="F11" s="19"/>
      <c r="G11" s="19"/>
      <c r="H11" s="20"/>
      <c r="I11" s="20"/>
      <c r="J11" s="20"/>
      <c r="K11" s="20"/>
      <c r="L11" s="19"/>
      <c r="M11" s="66"/>
      <c r="N11" s="66"/>
      <c r="O11" s="66"/>
      <c r="P11" s="66"/>
      <c r="Q11" s="66"/>
      <c r="R11" s="66"/>
      <c r="S11" s="19"/>
      <c r="T11" s="95"/>
    </row>
    <row r="12" ht="18.75" customHeight="1" spans="1:20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67"/>
      <c r="N12" s="68"/>
      <c r="O12" s="69"/>
      <c r="P12" s="70"/>
      <c r="Q12" s="70"/>
      <c r="R12" s="70"/>
      <c r="S12" s="70"/>
      <c r="T12" s="70"/>
    </row>
    <row r="13" ht="18" customHeight="1" spans="1:20">
      <c r="A13" s="23" t="s">
        <v>28</v>
      </c>
      <c r="B13" s="24"/>
      <c r="C13" s="24"/>
      <c r="D13" s="24"/>
      <c r="E13" s="24"/>
      <c r="F13" s="25"/>
      <c r="G13" s="22"/>
      <c r="H13" s="22"/>
      <c r="I13" s="22"/>
      <c r="J13" s="22"/>
      <c r="K13" s="22"/>
      <c r="L13" s="71"/>
      <c r="M13" s="72"/>
      <c r="N13" s="72"/>
      <c r="O13" s="73"/>
      <c r="P13" s="74"/>
      <c r="Q13" s="74"/>
      <c r="R13" s="74"/>
      <c r="S13" s="71" t="s">
        <v>29</v>
      </c>
      <c r="T13" s="97"/>
    </row>
    <row r="14" ht="18.75" customHeight="1" spans="1:20">
      <c r="A14" s="17" t="s">
        <v>30</v>
      </c>
      <c r="B14" s="26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66"/>
      <c r="N14" s="66"/>
      <c r="O14" s="66"/>
      <c r="P14" s="66"/>
      <c r="Q14" s="66"/>
      <c r="R14" s="66"/>
      <c r="S14" s="20"/>
      <c r="T14" s="98"/>
    </row>
    <row r="15" ht="18.75" customHeight="1" spans="1:20">
      <c r="A15" s="30"/>
      <c r="B15" s="118"/>
      <c r="C15" s="30"/>
      <c r="D15" s="30"/>
      <c r="E15" s="30"/>
      <c r="F15" s="30"/>
      <c r="G15" s="30"/>
      <c r="H15" s="30"/>
      <c r="I15" s="30"/>
      <c r="J15" s="30"/>
      <c r="K15" s="135"/>
      <c r="L15" s="135"/>
      <c r="M15" s="75"/>
      <c r="N15" s="86"/>
      <c r="O15" s="79"/>
      <c r="P15" s="79"/>
      <c r="Q15" s="79"/>
      <c r="R15" s="79"/>
      <c r="S15" s="151"/>
      <c r="T15" s="38"/>
    </row>
    <row r="16" ht="18.75" customHeight="1" spans="1:20">
      <c r="A16" s="23" t="s">
        <v>28</v>
      </c>
      <c r="B16" s="24"/>
      <c r="C16" s="24"/>
      <c r="D16" s="24"/>
      <c r="E16" s="24"/>
      <c r="F16" s="25"/>
      <c r="G16" s="30"/>
      <c r="H16" s="30"/>
      <c r="I16" s="30"/>
      <c r="J16" s="30"/>
      <c r="K16" s="135"/>
      <c r="L16" s="71"/>
      <c r="M16" s="72"/>
      <c r="N16" s="72"/>
      <c r="O16" s="73"/>
      <c r="P16" s="74"/>
      <c r="Q16" s="74"/>
      <c r="R16" s="74"/>
      <c r="S16" s="71" t="s">
        <v>29</v>
      </c>
      <c r="T16" s="97"/>
    </row>
    <row r="17" ht="16.5" customHeight="1" spans="1:20">
      <c r="A17" s="17" t="s">
        <v>31</v>
      </c>
      <c r="B17" s="26"/>
      <c r="C17" s="20"/>
      <c r="D17" s="20"/>
      <c r="E17" s="20"/>
      <c r="F17" s="20"/>
      <c r="G17" s="20"/>
      <c r="H17" s="26"/>
      <c r="I17" s="26"/>
      <c r="J17" s="26"/>
      <c r="K17" s="26"/>
      <c r="L17" s="20"/>
      <c r="M17" s="66"/>
      <c r="N17" s="66"/>
      <c r="O17" s="66"/>
      <c r="P17" s="66"/>
      <c r="Q17" s="66"/>
      <c r="R17" s="66"/>
      <c r="S17" s="20"/>
      <c r="T17" s="98"/>
    </row>
    <row r="18" ht="69" customHeight="1" spans="1:20">
      <c r="A18" s="29">
        <v>1</v>
      </c>
      <c r="B18" s="29" t="s">
        <v>32</v>
      </c>
      <c r="C18" s="29" t="s">
        <v>33</v>
      </c>
      <c r="D18" s="29" t="s">
        <v>34</v>
      </c>
      <c r="E18" s="120">
        <v>2017.11</v>
      </c>
      <c r="F18" s="120">
        <v>2019.6</v>
      </c>
      <c r="G18" s="120">
        <v>22000</v>
      </c>
      <c r="H18" s="120">
        <f>J18</f>
        <v>5187.8</v>
      </c>
      <c r="I18" s="120">
        <v>12000</v>
      </c>
      <c r="J18" s="120">
        <f>479+1140+480+40+26+1306+20+194+48+1440+14.8</f>
        <v>5187.8</v>
      </c>
      <c r="K18" s="155">
        <v>14.8</v>
      </c>
      <c r="L18" s="137"/>
      <c r="M18" s="138" t="s">
        <v>50</v>
      </c>
      <c r="N18" s="139"/>
      <c r="O18" s="140"/>
      <c r="P18" s="141"/>
      <c r="Q18" s="141"/>
      <c r="R18" s="141"/>
      <c r="S18" s="152" t="s">
        <v>36</v>
      </c>
      <c r="T18" s="153"/>
    </row>
    <row r="19" ht="21" customHeight="1" spans="1:20">
      <c r="A19" s="23" t="s">
        <v>28</v>
      </c>
      <c r="B19" s="24"/>
      <c r="C19" s="24"/>
      <c r="D19" s="24"/>
      <c r="E19" s="24"/>
      <c r="F19" s="25"/>
      <c r="G19" s="122">
        <f>G18</f>
        <v>22000</v>
      </c>
      <c r="H19" s="122">
        <f>H18</f>
        <v>5187.8</v>
      </c>
      <c r="I19" s="122">
        <f>I18</f>
        <v>12000</v>
      </c>
      <c r="J19" s="122">
        <f>J18</f>
        <v>5187.8</v>
      </c>
      <c r="K19" s="122">
        <f>K18</f>
        <v>14.8</v>
      </c>
      <c r="L19" s="71"/>
      <c r="M19" s="72"/>
      <c r="N19" s="72"/>
      <c r="O19" s="73"/>
      <c r="P19" s="74"/>
      <c r="Q19" s="74"/>
      <c r="R19" s="74"/>
      <c r="S19" s="105" t="s">
        <v>29</v>
      </c>
      <c r="T19" s="106"/>
    </row>
    <row r="20" ht="21" customHeight="1" spans="1:20">
      <c r="A20" s="17" t="s">
        <v>37</v>
      </c>
      <c r="B20" s="18"/>
      <c r="C20" s="19"/>
      <c r="D20" s="19"/>
      <c r="E20" s="19"/>
      <c r="F20" s="19"/>
      <c r="G20" s="19"/>
      <c r="H20" s="26"/>
      <c r="I20" s="26"/>
      <c r="J20" s="26"/>
      <c r="K20" s="26"/>
      <c r="L20" s="19"/>
      <c r="M20" s="66"/>
      <c r="N20" s="66"/>
      <c r="O20" s="66"/>
      <c r="P20" s="66"/>
      <c r="Q20" s="66"/>
      <c r="R20" s="66"/>
      <c r="S20" s="19"/>
      <c r="T20" s="95"/>
    </row>
    <row r="21" ht="18.75" customHeight="1" spans="1:20">
      <c r="A21" s="124"/>
      <c r="B21" s="124"/>
      <c r="C21" s="124"/>
      <c r="D21" s="125"/>
      <c r="E21" s="126"/>
      <c r="F21" s="124"/>
      <c r="G21" s="124"/>
      <c r="H21" s="125"/>
      <c r="I21" s="125"/>
      <c r="J21" s="125"/>
      <c r="K21" s="142"/>
      <c r="L21" s="142"/>
      <c r="M21" s="143"/>
      <c r="N21" s="144"/>
      <c r="O21" s="145"/>
      <c r="P21" s="146"/>
      <c r="Q21" s="146"/>
      <c r="R21" s="146"/>
      <c r="S21" s="124"/>
      <c r="T21" s="124"/>
    </row>
    <row r="22" ht="21" customHeight="1" spans="1:20">
      <c r="A22" s="23" t="s">
        <v>28</v>
      </c>
      <c r="B22" s="24"/>
      <c r="C22" s="24"/>
      <c r="D22" s="24"/>
      <c r="E22" s="24"/>
      <c r="F22" s="25"/>
      <c r="G22" s="124"/>
      <c r="H22" s="125"/>
      <c r="I22" s="125"/>
      <c r="J22" s="125"/>
      <c r="K22" s="142"/>
      <c r="L22" s="71"/>
      <c r="M22" s="72"/>
      <c r="N22" s="72"/>
      <c r="O22" s="73"/>
      <c r="P22" s="74"/>
      <c r="Q22" s="74"/>
      <c r="R22" s="74"/>
      <c r="S22" s="109" t="s">
        <v>29</v>
      </c>
      <c r="T22" s="110"/>
    </row>
    <row r="23" ht="50.25" customHeight="1" spans="1:20">
      <c r="A23" s="127" t="s">
        <v>38</v>
      </c>
      <c r="B23" s="128"/>
      <c r="C23" s="128"/>
      <c r="D23" s="128"/>
      <c r="E23" s="128"/>
      <c r="F23" s="129"/>
      <c r="G23" s="120">
        <f>G13+G16+G19+G22</f>
        <v>22000</v>
      </c>
      <c r="H23" s="120">
        <f>H13+H16+H19+H22</f>
        <v>5187.8</v>
      </c>
      <c r="I23" s="120">
        <f>I13+I16+I19+I22</f>
        <v>12000</v>
      </c>
      <c r="J23" s="120">
        <f>J13+J16+J19+J22</f>
        <v>5187.8</v>
      </c>
      <c r="K23" s="120">
        <f>K13+K16+K19+K22</f>
        <v>14.8</v>
      </c>
      <c r="L23" s="87" t="s">
        <v>39</v>
      </c>
      <c r="M23" s="88"/>
      <c r="N23" s="88"/>
      <c r="O23" s="88"/>
      <c r="P23" s="88"/>
      <c r="Q23" s="88"/>
      <c r="R23" s="88"/>
      <c r="S23" s="88"/>
      <c r="T23" s="111"/>
    </row>
    <row r="24" spans="1:19">
      <c r="A24" s="49" t="s">
        <v>49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M8:O10"/>
    <mergeCell ref="L5:O6"/>
    <mergeCell ref="P5:R6"/>
    <mergeCell ref="S6:T9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44</vt:i4>
      </vt:variant>
    </vt:vector>
  </HeadingPairs>
  <TitlesOfParts>
    <vt:vector size="44" baseType="lpstr">
      <vt:lpstr>潜江传化1月</vt:lpstr>
      <vt:lpstr>潜江传化2月</vt:lpstr>
      <vt:lpstr>潜江传化3月</vt:lpstr>
      <vt:lpstr>潜江传化4月</vt:lpstr>
      <vt:lpstr>潜江传化5月</vt:lpstr>
      <vt:lpstr>潜江传化6月 </vt:lpstr>
      <vt:lpstr>潜江传化7月  </vt:lpstr>
      <vt:lpstr>潜江传化8月</vt:lpstr>
      <vt:lpstr>潜江传化9月</vt:lpstr>
      <vt:lpstr>潜江传化11月</vt:lpstr>
      <vt:lpstr>潜江传化12月</vt:lpstr>
      <vt:lpstr>潜江传化2019.1 </vt:lpstr>
      <vt:lpstr>潜江传化2019.2</vt:lpstr>
      <vt:lpstr>潜江传化2019.3</vt:lpstr>
      <vt:lpstr>潜江传化2019.4</vt:lpstr>
      <vt:lpstr>潜江传化2019.7</vt:lpstr>
      <vt:lpstr>潜江传化2020.1</vt:lpstr>
      <vt:lpstr>潜江传化2020.7</vt:lpstr>
      <vt:lpstr>潜江传化2020.12</vt:lpstr>
      <vt:lpstr>潜江传化2021.1</vt:lpstr>
      <vt:lpstr>潜江传化2021.2</vt:lpstr>
      <vt:lpstr>潜江传化2021.3</vt:lpstr>
      <vt:lpstr>潜江传化2021.5</vt:lpstr>
      <vt:lpstr>潜江传化2021.8</vt:lpstr>
      <vt:lpstr>2024.10</vt:lpstr>
      <vt:lpstr>2024.11</vt:lpstr>
      <vt:lpstr>2024.12</vt:lpstr>
      <vt:lpstr>2025.1</vt:lpstr>
      <vt:lpstr>2025.2</vt:lpstr>
      <vt:lpstr>2025.3</vt:lpstr>
      <vt:lpstr>2025.4</vt:lpstr>
      <vt:lpstr>2025.5</vt:lpstr>
      <vt:lpstr>2025.6</vt:lpstr>
      <vt:lpstr>2025.7</vt:lpstr>
      <vt:lpstr>2025.8</vt:lpstr>
      <vt:lpstr>2025.11</vt:lpstr>
      <vt:lpstr>2025.12</vt:lpstr>
      <vt:lpstr>2026.01</vt:lpstr>
      <vt:lpstr>2026.2</vt:lpstr>
      <vt:lpstr>Sheet1</vt:lpstr>
      <vt:lpstr>Sheet4</vt:lpstr>
      <vt:lpstr>2026.6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2016-02-24T02:53:00Z</dcterms:created>
  <dc:creator>ok</dc:creator>
  <cp:lastModifiedBy>Administrator</cp:lastModifiedBy>
  <dcterms:modified xsi:type="dcterms:W3CDTF">2026-06-24T07:14:09Z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  <property fmtid="{D5CDD505-2E9C-101B-9397-08002B2CF9AE}" pid="3" name="KSORubyTemplateID">
    <vt:lpwstr>14</vt:lpwstr>
  </property>
  <property fmtid="{D5CDD505-2E9C-101B-9397-08002B2CF9AE}" pid="4" name="ICV">
    <vt:lpwstr>29A67A3AB31D4FADB3C9056593AFD63A</vt:lpwstr>
  </property>
  <property fmtid="{D5CDD505-2E9C-101B-9397-08002B2CF9AE}" pid="5" name="commondata">
    <vt:lpwstr>eyJoZGlkIjoiMDA0Zjc1ZjA1YmZhYTBiNjdlM2IyNjRkY2Y2ODgzODcifQ==</vt:lpwstr>
  </property>
</Properties>
</file>