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 activeTab="6"/>
  </bookViews>
  <sheets>
    <sheet name="铁路" sheetId="1" r:id="rId1"/>
    <sheet name="民航" sheetId="2" r:id="rId2"/>
    <sheet name="道路" sheetId="3" r:id="rId3"/>
    <sheet name="水路" sheetId="4" r:id="rId4"/>
    <sheet name="高速公路" sheetId="5" r:id="rId5"/>
    <sheet name="普通国省道" sheetId="6" r:id="rId6"/>
    <sheet name="人员流动量汇总" sheetId="8" r:id="rId7"/>
  </sheets>
  <calcPr calcId="144525"/>
</workbook>
</file>

<file path=xl/sharedStrings.xml><?xml version="1.0" encoding="utf-8"?>
<sst xmlns="http://schemas.openxmlformats.org/spreadsheetml/2006/main" count="279" uniqueCount="43">
  <si>
    <t>日期</t>
  </si>
  <si>
    <t>铁路发送旅客
（万人次）</t>
  </si>
  <si>
    <t>铁路发送旅客累计
（万人次）</t>
  </si>
  <si>
    <t>2026年</t>
  </si>
  <si>
    <t>环比</t>
  </si>
  <si>
    <t>2025年</t>
  </si>
  <si>
    <t>同比2025</t>
  </si>
  <si>
    <t>2024年</t>
  </si>
  <si>
    <t>同比2024</t>
  </si>
  <si>
    <t>2026年累计</t>
  </si>
  <si>
    <t>累计同比2025</t>
  </si>
  <si>
    <t>累计同比2024</t>
  </si>
  <si>
    <t>第1日</t>
  </si>
  <si>
    <t>-</t>
  </si>
  <si>
    <t>第2日</t>
  </si>
  <si>
    <t>第3日</t>
  </si>
  <si>
    <t>第4日</t>
  </si>
  <si>
    <t>第5日</t>
  </si>
  <si>
    <t>第6日</t>
  </si>
  <si>
    <t>第7日</t>
  </si>
  <si>
    <t>第8日</t>
  </si>
  <si>
    <t>日均</t>
  </si>
  <si>
    <t>民航发送旅客
（万人次）</t>
  </si>
  <si>
    <t>民航发送旅客累计
（万人次）</t>
  </si>
  <si>
    <t>道路发送旅客
（万人次）</t>
  </si>
  <si>
    <t>道路发送旅客累计
（万人次）</t>
  </si>
  <si>
    <t>水路发送旅客
（万人次）</t>
  </si>
  <si>
    <t>水路发送旅客累计
（万人次）</t>
  </si>
  <si>
    <t>小客车（1型车-9座及以下）通行流量
（万辆次）</t>
  </si>
  <si>
    <t>客运系数</t>
  </si>
  <si>
    <t>小客车（1型车-9座及以下）人员流动量
（万人次）</t>
  </si>
  <si>
    <t>小客车人员流动量累计（万人次）</t>
  </si>
  <si>
    <t>2026累计</t>
  </si>
  <si>
    <t>中小客车（19座及以下）车流量
（万辆次）</t>
  </si>
  <si>
    <t>中小客车（19座及以下）人员流动量
（万人次）</t>
  </si>
  <si>
    <t>中小客车人员流动量累计（万人次）</t>
  </si>
  <si>
    <t>环比基期</t>
  </si>
  <si>
    <t>全社会跨区域人员流动量
（万人次）</t>
  </si>
  <si>
    <t>公路人员流动量
（万人次）</t>
  </si>
  <si>
    <t>高速公路和普通国省道非营业性小客车出行量
（万人次）</t>
  </si>
  <si>
    <t>全社会跨区域人员流动量
累计（亿人次）</t>
  </si>
  <si>
    <t>公路人员流动量
累计（亿人次）</t>
  </si>
  <si>
    <t>高速公路和普通国省道非营业性小客车人员出行量累计（亿人次）</t>
  </si>
</sst>
</file>

<file path=xl/styles.xml><?xml version="1.0" encoding="utf-8"?>
<styleSheet xmlns="http://schemas.openxmlformats.org/spreadsheetml/2006/main">
  <numFmts count="12">
    <numFmt numFmtId="41" formatCode="_ * #,##0_ ;_ * \-#,##0_ ;_ * &quot;-&quot;_ ;_ @_ "/>
    <numFmt numFmtId="43" formatCode="_ * #,##0.00_ ;_ * \-#,##0.00_ ;_ * &quot;-&quot;??_ ;_ @_ "/>
    <numFmt numFmtId="176" formatCode="0.0_ "/>
    <numFmt numFmtId="44" formatCode="_ &quot;￥&quot;* #,##0.00_ ;_ &quot;￥&quot;* \-#,##0.00_ ;_ &quot;￥&quot;* &quot;-&quot;??_ ;_ @_ "/>
    <numFmt numFmtId="177" formatCode="0.00;[Red]0.00"/>
    <numFmt numFmtId="42" formatCode="_ &quot;￥&quot;* #,##0_ ;_ &quot;￥&quot;* \-#,##0_ ;_ &quot;￥&quot;* &quot;-&quot;_ ;_ @_ "/>
    <numFmt numFmtId="178" formatCode="0.00_ "/>
    <numFmt numFmtId="179" formatCode="0.0%"/>
    <numFmt numFmtId="180" formatCode="0.0000;[Red]0.0000"/>
    <numFmt numFmtId="181" formatCode="0.0000000_ "/>
    <numFmt numFmtId="182" formatCode="0.0000_ "/>
    <numFmt numFmtId="183" formatCode="0.0000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1"/>
      <name val="SimSun"/>
      <charset val="134"/>
    </font>
    <font>
      <sz val="11"/>
      <color rgb="FF000000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1"/>
      <name val="SimSun"/>
      <charset val="134"/>
    </font>
    <font>
      <sz val="12"/>
      <name val="SimSun"/>
      <charset val="134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</font>
    <font>
      <sz val="13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8CDDFA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4"/>
        <bgColor indexed="64"/>
      </patternFill>
    </fill>
  </fills>
  <borders count="19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true"/>
      </left>
      <right/>
      <top/>
      <bottom/>
      <diagonal/>
    </border>
    <border>
      <left style="thin">
        <color auto="true"/>
      </left>
      <right/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5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4" fillId="14" borderId="0">
      <alignment vertical="center"/>
    </xf>
    <xf numFmtId="0" fontId="14" fillId="19" borderId="0">
      <alignment vertical="center"/>
    </xf>
    <xf numFmtId="0" fontId="15" fillId="20" borderId="0">
      <alignment vertical="center"/>
    </xf>
    <xf numFmtId="0" fontId="14" fillId="16" borderId="0">
      <alignment vertical="center"/>
    </xf>
    <xf numFmtId="0" fontId="14" fillId="10" borderId="0">
      <alignment vertical="center"/>
    </xf>
    <xf numFmtId="0" fontId="15" fillId="18" borderId="0">
      <alignment vertical="center"/>
    </xf>
    <xf numFmtId="0" fontId="14" fillId="34" borderId="0">
      <alignment vertical="center"/>
    </xf>
    <xf numFmtId="0" fontId="16" fillId="0" borderId="13">
      <alignment vertical="center"/>
    </xf>
    <xf numFmtId="0" fontId="21" fillId="0" borderId="0">
      <alignment vertical="center"/>
    </xf>
    <xf numFmtId="0" fontId="19" fillId="0" borderId="12">
      <alignment vertical="center"/>
    </xf>
    <xf numFmtId="9" fontId="0" fillId="0" borderId="0">
      <alignment vertical="center"/>
    </xf>
    <xf numFmtId="43" fontId="0" fillId="0" borderId="0">
      <alignment vertical="center"/>
    </xf>
    <xf numFmtId="0" fontId="24" fillId="0" borderId="14">
      <alignment vertical="center"/>
    </xf>
    <xf numFmtId="42" fontId="0" fillId="0" borderId="0">
      <alignment vertical="center"/>
    </xf>
    <xf numFmtId="0" fontId="15" fillId="12" borderId="0">
      <alignment vertical="center"/>
    </xf>
    <xf numFmtId="0" fontId="23" fillId="0" borderId="0">
      <alignment vertical="center"/>
    </xf>
    <xf numFmtId="0" fontId="14" fillId="21" borderId="0">
      <alignment vertical="center"/>
    </xf>
    <xf numFmtId="0" fontId="15" fillId="22" borderId="0">
      <alignment vertical="center"/>
    </xf>
    <xf numFmtId="0" fontId="26" fillId="0" borderId="14">
      <alignment vertical="center"/>
    </xf>
    <xf numFmtId="0" fontId="27" fillId="0" borderId="0">
      <alignment vertical="center"/>
    </xf>
    <xf numFmtId="0" fontId="14" fillId="30" borderId="0">
      <alignment vertical="center"/>
    </xf>
    <xf numFmtId="44" fontId="0" fillId="0" borderId="0">
      <alignment vertical="center"/>
    </xf>
    <xf numFmtId="0" fontId="14" fillId="32" borderId="0">
      <alignment vertical="center"/>
    </xf>
    <xf numFmtId="0" fontId="28" fillId="25" borderId="15">
      <alignment vertical="center"/>
    </xf>
    <xf numFmtId="0" fontId="25" fillId="0" borderId="0">
      <alignment vertical="center"/>
    </xf>
    <xf numFmtId="41" fontId="0" fillId="0" borderId="0">
      <alignment vertical="center"/>
    </xf>
    <xf numFmtId="0" fontId="15" fillId="26" borderId="0">
      <alignment vertical="center"/>
    </xf>
    <xf numFmtId="0" fontId="14" fillId="29" borderId="0">
      <alignment vertical="center"/>
    </xf>
    <xf numFmtId="0" fontId="15" fillId="24" borderId="0">
      <alignment vertical="center"/>
    </xf>
    <xf numFmtId="0" fontId="29" fillId="28" borderId="15">
      <alignment vertical="center"/>
    </xf>
    <xf numFmtId="0" fontId="30" fillId="25" borderId="16">
      <alignment vertical="center"/>
    </xf>
    <xf numFmtId="0" fontId="31" fillId="33" borderId="17">
      <alignment vertical="center"/>
    </xf>
    <xf numFmtId="0" fontId="32" fillId="0" borderId="18">
      <alignment vertical="center"/>
    </xf>
    <xf numFmtId="0" fontId="15" fillId="11" borderId="0">
      <alignment vertical="center"/>
    </xf>
    <xf numFmtId="0" fontId="15" fillId="31" borderId="0">
      <alignment vertical="center"/>
    </xf>
    <xf numFmtId="0" fontId="0" fillId="8" borderId="11">
      <alignment vertical="center"/>
    </xf>
    <xf numFmtId="0" fontId="17" fillId="0" borderId="0">
      <alignment vertical="center"/>
    </xf>
    <xf numFmtId="0" fontId="22" fillId="17" borderId="0">
      <alignment vertical="center"/>
    </xf>
    <xf numFmtId="0" fontId="16" fillId="0" borderId="0">
      <alignment vertical="center"/>
    </xf>
    <xf numFmtId="0" fontId="15" fillId="23" borderId="0">
      <alignment vertical="center"/>
    </xf>
    <xf numFmtId="0" fontId="20" fillId="13" borderId="0">
      <alignment vertical="center"/>
    </xf>
    <xf numFmtId="0" fontId="14" fillId="6" borderId="0">
      <alignment vertical="center"/>
    </xf>
    <xf numFmtId="0" fontId="18" fillId="9" borderId="0">
      <alignment vertical="center"/>
    </xf>
    <xf numFmtId="0" fontId="15" fillId="5" borderId="0">
      <alignment vertical="center"/>
    </xf>
    <xf numFmtId="0" fontId="14" fillId="4" borderId="0">
      <alignment vertical="center"/>
    </xf>
    <xf numFmtId="0" fontId="15" fillId="7" borderId="0">
      <alignment vertical="center"/>
    </xf>
    <xf numFmtId="0" fontId="14" fillId="15" borderId="0">
      <alignment vertical="center"/>
    </xf>
    <xf numFmtId="0" fontId="15" fillId="27" borderId="0">
      <alignment vertical="center"/>
    </xf>
  </cellStyleXfs>
  <cellXfs count="149">
    <xf numFmtId="0" fontId="0" fillId="0" borderId="0" xfId="0" applyAlignment="true">
      <alignment vertical="center"/>
    </xf>
    <xf numFmtId="0" fontId="1" fillId="0" borderId="0" xfId="0" applyFont="true" applyAlignment="true">
      <alignment vertical="center"/>
    </xf>
    <xf numFmtId="0" fontId="0" fillId="0" borderId="0" xfId="0" applyAlignment="true"/>
    <xf numFmtId="178" fontId="0" fillId="0" borderId="0" xfId="0" applyNumberFormat="true" applyAlignment="true">
      <alignment vertical="center"/>
    </xf>
    <xf numFmtId="0" fontId="1" fillId="0" borderId="0" xfId="0" applyFont="true" applyAlignment="true">
      <alignment horizontal="center" vertical="center"/>
    </xf>
    <xf numFmtId="178" fontId="2" fillId="0" borderId="0" xfId="0" applyNumberFormat="true" applyFont="true" applyAlignment="true">
      <alignment vertical="center"/>
    </xf>
    <xf numFmtId="0" fontId="2" fillId="0" borderId="0" xfId="0" applyFont="true" applyAlignment="true">
      <alignment vertical="center"/>
    </xf>
    <xf numFmtId="0" fontId="1" fillId="0" borderId="1" xfId="0" applyFont="true" applyBorder="true" applyAlignment="true">
      <alignment horizontal="center" vertical="center"/>
    </xf>
    <xf numFmtId="178" fontId="1" fillId="2" borderId="2" xfId="0" applyNumberFormat="true" applyFont="true" applyFill="true" applyBorder="true" applyAlignment="true">
      <alignment horizontal="center" vertical="center" wrapText="true"/>
    </xf>
    <xf numFmtId="178" fontId="1" fillId="2" borderId="3" xfId="0" applyNumberFormat="true" applyFont="true" applyFill="true" applyBorder="true" applyAlignment="true">
      <alignment horizontal="center" vertical="center" wrapText="true"/>
    </xf>
    <xf numFmtId="0" fontId="0" fillId="0" borderId="1" xfId="0" applyBorder="true" applyAlignment="true"/>
    <xf numFmtId="178" fontId="1" fillId="0" borderId="1" xfId="0" applyNumberFormat="true" applyFont="true" applyBorder="true" applyAlignment="true">
      <alignment horizontal="center" vertical="center"/>
    </xf>
    <xf numFmtId="58" fontId="3" fillId="0" borderId="1" xfId="0" applyNumberFormat="true" applyFont="true" applyBorder="true" applyAlignment="true">
      <alignment horizontal="center" vertical="center"/>
    </xf>
    <xf numFmtId="178" fontId="3" fillId="0" borderId="1" xfId="0" applyNumberFormat="true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  <xf numFmtId="10" fontId="1" fillId="0" borderId="1" xfId="11" applyNumberFormat="true" applyFont="true" applyFill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3" fillId="0" borderId="0" xfId="0" applyFont="true" applyAlignment="true">
      <alignment vertical="center"/>
    </xf>
    <xf numFmtId="178" fontId="3" fillId="0" borderId="0" xfId="0" applyNumberFormat="true" applyFont="true" applyAlignment="true">
      <alignment vertical="center"/>
    </xf>
    <xf numFmtId="178" fontId="1" fillId="2" borderId="4" xfId="0" applyNumberFormat="true" applyFont="true" applyFill="true" applyBorder="true" applyAlignment="true">
      <alignment horizontal="center" vertical="center" wrapText="true"/>
    </xf>
    <xf numFmtId="179" fontId="3" fillId="0" borderId="1" xfId="0" applyNumberFormat="true" applyFont="true" applyFill="true" applyBorder="true" applyAlignment="true">
      <alignment horizontal="center" vertical="center"/>
    </xf>
    <xf numFmtId="178" fontId="1" fillId="3" borderId="2" xfId="0" applyNumberFormat="true" applyFont="true" applyFill="true" applyBorder="true" applyAlignment="true">
      <alignment horizontal="center" vertical="center" wrapText="true"/>
    </xf>
    <xf numFmtId="178" fontId="1" fillId="3" borderId="3" xfId="0" applyNumberFormat="true" applyFont="true" applyFill="true" applyBorder="true" applyAlignment="true">
      <alignment horizontal="center" vertical="center" wrapText="true"/>
    </xf>
    <xf numFmtId="178" fontId="1" fillId="3" borderId="4" xfId="0" applyNumberFormat="true" applyFont="true" applyFill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181" fontId="3" fillId="0" borderId="1" xfId="11" applyNumberFormat="true" applyFont="true" applyFill="true" applyBorder="true" applyAlignment="true">
      <alignment horizontal="center" vertical="center"/>
    </xf>
    <xf numFmtId="178" fontId="3" fillId="0" borderId="1" xfId="0" applyNumberFormat="true" applyFont="true" applyFill="true" applyBorder="true" applyAlignment="true">
      <alignment vertical="center"/>
    </xf>
    <xf numFmtId="0" fontId="1" fillId="0" borderId="1" xfId="0" applyFont="true" applyFill="true" applyBorder="true" applyAlignment="true">
      <alignment vertical="center"/>
    </xf>
    <xf numFmtId="178" fontId="1" fillId="3" borderId="1" xfId="0" applyNumberFormat="true" applyFont="true" applyFill="true" applyBorder="true" applyAlignment="true">
      <alignment horizontal="center" vertical="center" wrapText="true"/>
    </xf>
    <xf numFmtId="0" fontId="0" fillId="0" borderId="1" xfId="0" applyFill="true" applyBorder="true" applyAlignment="true"/>
    <xf numFmtId="0" fontId="4" fillId="0" borderId="0" xfId="0" applyFont="true" applyAlignment="true">
      <alignment horizontal="center" vertical="center"/>
    </xf>
    <xf numFmtId="10" fontId="1" fillId="0" borderId="1" xfId="11" applyNumberFormat="true" applyFont="true" applyFill="true" applyBorder="true" applyAlignment="true">
      <alignment horizontal="center" vertical="center"/>
    </xf>
    <xf numFmtId="10" fontId="1" fillId="0" borderId="0" xfId="11" applyNumberFormat="true" applyFont="true" applyFill="true" applyAlignment="true">
      <alignment horizontal="center" vertical="center"/>
    </xf>
    <xf numFmtId="0" fontId="0" fillId="0" borderId="1" xfId="0" applyFill="true" applyBorder="true" applyAlignment="true"/>
    <xf numFmtId="0" fontId="0" fillId="0" borderId="0" xfId="0" applyFill="true" applyAlignment="true"/>
    <xf numFmtId="0" fontId="5" fillId="0" borderId="0" xfId="0" applyFont="true" applyAlignment="true">
      <alignment vertical="center"/>
    </xf>
    <xf numFmtId="0" fontId="0" fillId="0" borderId="0" xfId="0" applyAlignment="true">
      <alignment horizontal="center" vertical="center"/>
    </xf>
    <xf numFmtId="178" fontId="3" fillId="0" borderId="0" xfId="0" applyNumberFormat="true" applyFont="true" applyAlignment="true">
      <alignment horizontal="center" vertical="center"/>
    </xf>
    <xf numFmtId="0" fontId="6" fillId="0" borderId="1" xfId="0" applyFont="true" applyBorder="true" applyAlignment="true">
      <alignment horizontal="center" vertical="center"/>
    </xf>
    <xf numFmtId="0" fontId="7" fillId="2" borderId="2" xfId="0" applyFont="true" applyFill="true" applyBorder="true" applyAlignment="true">
      <alignment horizontal="center" vertical="center" wrapText="true"/>
    </xf>
    <xf numFmtId="0" fontId="7" fillId="2" borderId="3" xfId="0" applyFont="true" applyFill="true" applyBorder="true" applyAlignment="true">
      <alignment horizontal="center" vertical="center" wrapText="true"/>
    </xf>
    <xf numFmtId="0" fontId="0" fillId="0" borderId="5" xfId="0" applyBorder="true" applyAlignment="true"/>
    <xf numFmtId="58" fontId="0" fillId="0" borderId="1" xfId="0" applyNumberForma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182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center" vertical="center"/>
    </xf>
    <xf numFmtId="182" fontId="8" fillId="0" borderId="1" xfId="0" applyNumberFormat="true" applyFont="true" applyBorder="true" applyAlignment="true">
      <alignment horizontal="center" vertical="center"/>
    </xf>
    <xf numFmtId="182" fontId="3" fillId="0" borderId="1" xfId="0" applyNumberFormat="true" applyFont="true" applyBorder="true" applyAlignment="true">
      <alignment horizontal="center" vertical="center"/>
    </xf>
    <xf numFmtId="178" fontId="3" fillId="0" borderId="1" xfId="0" applyNumberFormat="true" applyFont="true" applyBorder="true" applyAlignment="true">
      <alignment horizontal="center" vertical="center"/>
    </xf>
    <xf numFmtId="58" fontId="0" fillId="0" borderId="6" xfId="0" applyNumberFormat="true" applyBorder="true" applyAlignment="true">
      <alignment horizontal="center" vertical="center"/>
    </xf>
    <xf numFmtId="178" fontId="3" fillId="0" borderId="6" xfId="0" applyNumberFormat="true" applyFont="true" applyBorder="true" applyAlignment="true">
      <alignment horizontal="center" vertical="center"/>
    </xf>
    <xf numFmtId="182" fontId="3" fillId="0" borderId="0" xfId="0" applyNumberFormat="true" applyFont="true" applyAlignment="true">
      <alignment horizontal="center" vertical="center"/>
    </xf>
    <xf numFmtId="0" fontId="4" fillId="0" borderId="7" xfId="0" applyFont="true" applyBorder="true" applyAlignment="true">
      <alignment horizontal="center" vertical="center"/>
    </xf>
    <xf numFmtId="0" fontId="0" fillId="0" borderId="8" xfId="0" applyBorder="true" applyAlignment="true"/>
    <xf numFmtId="178" fontId="3" fillId="0" borderId="7" xfId="0" applyNumberFormat="true" applyFont="true" applyBorder="true" applyAlignment="true">
      <alignment horizontal="center" vertical="center"/>
    </xf>
    <xf numFmtId="182" fontId="1" fillId="0" borderId="7" xfId="0" applyNumberFormat="true" applyFont="true" applyBorder="true" applyAlignment="true">
      <alignment horizontal="center" vertical="center"/>
    </xf>
    <xf numFmtId="0" fontId="0" fillId="0" borderId="1" xfId="0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179" fontId="5" fillId="0" borderId="1" xfId="0" applyNumberFormat="true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/>
    </xf>
    <xf numFmtId="182" fontId="1" fillId="0" borderId="1" xfId="0" applyNumberFormat="true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  <xf numFmtId="0" fontId="1" fillId="0" borderId="7" xfId="0" applyFont="true" applyFill="true" applyBorder="true" applyAlignment="true">
      <alignment horizontal="center" vertical="center"/>
    </xf>
    <xf numFmtId="0" fontId="7" fillId="2" borderId="4" xfId="0" applyFont="true" applyFill="true" applyBorder="true" applyAlignment="true">
      <alignment horizontal="center" vertical="center" wrapText="true"/>
    </xf>
    <xf numFmtId="176" fontId="0" fillId="0" borderId="1" xfId="11" applyNumberFormat="true" applyFill="true" applyBorder="true" applyAlignment="true">
      <alignment horizontal="center" vertical="center"/>
    </xf>
    <xf numFmtId="0" fontId="1" fillId="0" borderId="4" xfId="0" applyFont="true" applyFill="true" applyBorder="true" applyAlignment="true">
      <alignment horizontal="center" vertical="center"/>
    </xf>
    <xf numFmtId="0" fontId="7" fillId="2" borderId="9" xfId="0" applyFont="true" applyFill="true" applyBorder="true" applyAlignment="true">
      <alignment horizontal="center" vertical="center" wrapText="true"/>
    </xf>
    <xf numFmtId="0" fontId="7" fillId="2" borderId="0" xfId="0" applyFont="true" applyFill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/>
    </xf>
    <xf numFmtId="182" fontId="3" fillId="0" borderId="1" xfId="0" applyNumberFormat="true" applyFont="true" applyFill="true" applyBorder="true" applyAlignment="true">
      <alignment horizontal="center" vertical="center"/>
    </xf>
    <xf numFmtId="182" fontId="0" fillId="0" borderId="1" xfId="0" applyNumberFormat="true" applyBorder="true" applyAlignment="true">
      <alignment horizontal="center" vertical="center"/>
    </xf>
    <xf numFmtId="179" fontId="0" fillId="0" borderId="1" xfId="0" applyNumberFormat="true" applyBorder="true" applyAlignment="true">
      <alignment horizontal="center" vertical="center"/>
    </xf>
    <xf numFmtId="182" fontId="0" fillId="0" borderId="1" xfId="0" applyNumberFormat="true" applyFill="true" applyBorder="true" applyAlignment="true">
      <alignment horizontal="center" vertical="center"/>
    </xf>
    <xf numFmtId="0" fontId="7" fillId="3" borderId="1" xfId="0" applyFont="true" applyFill="true" applyBorder="true" applyAlignment="true">
      <alignment horizontal="center" vertical="center" wrapText="true"/>
    </xf>
    <xf numFmtId="0" fontId="6" fillId="0" borderId="2" xfId="0" applyFont="true" applyBorder="true" applyAlignment="true">
      <alignment horizontal="center" vertical="center"/>
    </xf>
    <xf numFmtId="182" fontId="0" fillId="0" borderId="1" xfId="0" applyNumberFormat="true" applyBorder="true" applyAlignment="true">
      <alignment horizontal="center" vertical="center"/>
    </xf>
    <xf numFmtId="179" fontId="0" fillId="0" borderId="2" xfId="0" applyNumberFormat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179" fontId="0" fillId="0" borderId="1" xfId="11" applyNumberForma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179" fontId="0" fillId="0" borderId="1" xfId="0" applyNumberFormat="true" applyFill="true" applyBorder="true" applyAlignment="true">
      <alignment horizontal="center" vertical="center"/>
    </xf>
    <xf numFmtId="0" fontId="7" fillId="2" borderId="1" xfId="0" applyFont="true" applyFill="true" applyBorder="true" applyAlignment="true">
      <alignment horizontal="center" vertical="center" wrapText="true"/>
    </xf>
    <xf numFmtId="180" fontId="3" fillId="0" borderId="1" xfId="0" applyNumberFormat="true" applyFont="true" applyFill="true" applyBorder="true" applyAlignment="true">
      <alignment horizontal="center" vertical="center"/>
    </xf>
    <xf numFmtId="180" fontId="0" fillId="0" borderId="1" xfId="0" applyNumberFormat="true" applyFill="true" applyBorder="true" applyAlignment="true">
      <alignment horizontal="center" vertical="center"/>
    </xf>
    <xf numFmtId="177" fontId="3" fillId="0" borderId="1" xfId="0" applyNumberFormat="true" applyFont="true" applyFill="true" applyBorder="true" applyAlignment="true">
      <alignment horizontal="center" vertical="center"/>
    </xf>
    <xf numFmtId="179" fontId="0" fillId="0" borderId="1" xfId="0" applyNumberFormat="true" applyFill="true" applyBorder="true" applyAlignment="true">
      <alignment horizontal="center" vertical="center"/>
    </xf>
    <xf numFmtId="182" fontId="0" fillId="0" borderId="1" xfId="0" applyNumberFormat="true" applyFill="true" applyBorder="true" applyAlignment="true">
      <alignment horizontal="center" vertical="center"/>
    </xf>
    <xf numFmtId="182" fontId="1" fillId="0" borderId="1" xfId="0" applyNumberFormat="true" applyFont="true" applyFill="true" applyBorder="true" applyAlignment="true">
      <alignment horizontal="center" vertical="center"/>
    </xf>
    <xf numFmtId="177" fontId="0" fillId="0" borderId="1" xfId="0" applyNumberFormat="true" applyFill="true" applyBorder="true" applyAlignment="true">
      <alignment horizontal="center" vertical="center"/>
    </xf>
    <xf numFmtId="0" fontId="1" fillId="3" borderId="1" xfId="0" applyFont="true" applyFill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/>
    </xf>
    <xf numFmtId="0" fontId="0" fillId="0" borderId="1" xfId="0" applyBorder="true" applyAlignment="true">
      <alignment horizontal="center"/>
    </xf>
    <xf numFmtId="0" fontId="0" fillId="0" borderId="1" xfId="0" applyBorder="true" applyAlignment="true">
      <alignment horizontal="center" vertical="center"/>
    </xf>
    <xf numFmtId="178" fontId="1" fillId="0" borderId="0" xfId="0" applyNumberFormat="true" applyFont="true" applyAlignment="true">
      <alignment vertical="center"/>
    </xf>
    <xf numFmtId="179" fontId="1" fillId="0" borderId="0" xfId="0" applyNumberFormat="true" applyFont="true" applyAlignment="true">
      <alignment vertical="center"/>
    </xf>
    <xf numFmtId="0" fontId="10" fillId="2" borderId="1" xfId="0" applyFont="true" applyFill="true" applyBorder="true" applyAlignment="true">
      <alignment horizontal="center" vertical="center" wrapText="true"/>
    </xf>
    <xf numFmtId="58" fontId="11" fillId="0" borderId="1" xfId="0" applyNumberFormat="true" applyFont="true" applyFill="true" applyBorder="true" applyAlignment="true">
      <alignment horizontal="center" vertical="center"/>
    </xf>
    <xf numFmtId="0" fontId="12" fillId="0" borderId="1" xfId="0" applyFont="true" applyFill="true" applyBorder="true" applyAlignment="true" applyProtection="true">
      <alignment horizontal="center" vertical="center" wrapText="true"/>
      <protection locked="false"/>
    </xf>
    <xf numFmtId="0" fontId="11" fillId="0" borderId="1" xfId="0" applyFont="true" applyFill="true" applyBorder="true" applyAlignment="true">
      <alignment horizontal="center" vertical="center"/>
    </xf>
    <xf numFmtId="10" fontId="0" fillId="0" borderId="1" xfId="11" applyNumberForma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 wrapText="true"/>
    </xf>
    <xf numFmtId="179" fontId="11" fillId="0" borderId="1" xfId="0" applyNumberFormat="true" applyFont="true" applyFill="true" applyBorder="true" applyAlignment="true">
      <alignment horizontal="center" vertical="center"/>
    </xf>
    <xf numFmtId="183" fontId="1" fillId="0" borderId="1" xfId="0" applyNumberFormat="true" applyFont="true" applyFill="true" applyBorder="true" applyAlignment="true">
      <alignment horizontal="center" vertical="center"/>
    </xf>
    <xf numFmtId="178" fontId="10" fillId="3" borderId="2" xfId="0" applyNumberFormat="true" applyFont="true" applyFill="true" applyBorder="true" applyAlignment="true">
      <alignment horizontal="center" vertical="center" wrapText="true"/>
    </xf>
    <xf numFmtId="178" fontId="10" fillId="3" borderId="3" xfId="0" applyNumberFormat="true" applyFont="true" applyFill="true" applyBorder="true" applyAlignment="true">
      <alignment horizontal="center" vertical="center" wrapText="true"/>
    </xf>
    <xf numFmtId="178" fontId="10" fillId="3" borderId="4" xfId="0" applyNumberFormat="true" applyFont="true" applyFill="true" applyBorder="true" applyAlignment="true">
      <alignment horizontal="center" vertical="center" wrapText="true"/>
    </xf>
    <xf numFmtId="178" fontId="0" fillId="0" borderId="1" xfId="0" applyNumberFormat="true" applyBorder="true" applyAlignment="true">
      <alignment horizontal="center" vertical="center" wrapText="true"/>
    </xf>
    <xf numFmtId="179" fontId="0" fillId="0" borderId="1" xfId="0" applyNumberFormat="true" applyBorder="true" applyAlignment="true">
      <alignment horizontal="center" vertical="center" wrapText="true"/>
    </xf>
    <xf numFmtId="179" fontId="0" fillId="0" borderId="1" xfId="0" applyNumberFormat="true" applyBorder="true" applyAlignment="true">
      <alignment horizontal="center" vertical="center" wrapText="true"/>
    </xf>
    <xf numFmtId="178" fontId="11" fillId="0" borderId="1" xfId="0" applyNumberFormat="true" applyFont="true" applyFill="true" applyBorder="true" applyAlignment="true">
      <alignment horizontal="center" vertical="center"/>
    </xf>
    <xf numFmtId="178" fontId="1" fillId="0" borderId="1" xfId="0" applyNumberFormat="true" applyFont="true" applyFill="true" applyBorder="true" applyAlignment="true">
      <alignment vertical="center"/>
    </xf>
    <xf numFmtId="179" fontId="1" fillId="0" borderId="1" xfId="0" applyNumberFormat="true" applyFont="true" applyFill="true" applyBorder="true" applyAlignment="true">
      <alignment vertical="center"/>
    </xf>
    <xf numFmtId="179" fontId="1" fillId="0" borderId="1" xfId="0" applyNumberFormat="true" applyFont="true" applyFill="true" applyBorder="true" applyAlignment="true">
      <alignment vertical="center"/>
    </xf>
    <xf numFmtId="0" fontId="10" fillId="2" borderId="2" xfId="0" applyFont="true" applyFill="true" applyBorder="true" applyAlignment="true">
      <alignment horizontal="center" vertical="center" wrapText="true"/>
    </xf>
    <xf numFmtId="0" fontId="10" fillId="2" borderId="3" xfId="0" applyFont="true" applyFill="true" applyBorder="true" applyAlignment="true">
      <alignment horizontal="center" vertical="center" wrapText="true"/>
    </xf>
    <xf numFmtId="58" fontId="8" fillId="0" borderId="1" xfId="0" applyNumberFormat="true" applyFont="true" applyFill="true" applyBorder="true" applyAlignment="true">
      <alignment horizontal="center" vertical="center"/>
    </xf>
    <xf numFmtId="0" fontId="8" fillId="0" borderId="1" xfId="0" applyFont="true" applyFill="true" applyBorder="true" applyAlignment="true">
      <alignment horizontal="center" vertical="center"/>
    </xf>
    <xf numFmtId="0" fontId="8" fillId="0" borderId="0" xfId="0" applyFont="true" applyAlignment="true">
      <alignment horizontal="center" vertical="center"/>
    </xf>
    <xf numFmtId="0" fontId="10" fillId="2" borderId="4" xfId="0" applyFont="true" applyFill="true" applyBorder="true" applyAlignment="true">
      <alignment horizontal="center" vertical="center" wrapText="true"/>
    </xf>
    <xf numFmtId="179" fontId="8" fillId="0" borderId="1" xfId="0" applyNumberFormat="true" applyFont="true" applyFill="true" applyBorder="true" applyAlignment="true">
      <alignment horizontal="center" vertical="center"/>
    </xf>
    <xf numFmtId="178" fontId="0" fillId="0" borderId="1" xfId="0" applyNumberFormat="true" applyFill="true" applyBorder="true" applyAlignment="true">
      <alignment horizontal="center" vertical="center"/>
    </xf>
    <xf numFmtId="179" fontId="1" fillId="0" borderId="1" xfId="0" applyNumberFormat="true" applyFont="true" applyFill="true" applyBorder="true" applyAlignment="true">
      <alignment horizontal="center" vertical="center"/>
    </xf>
    <xf numFmtId="179" fontId="1" fillId="0" borderId="1" xfId="0" applyNumberFormat="true" applyFont="true" applyFill="true" applyBorder="true" applyAlignment="true">
      <alignment horizontal="center" vertical="center"/>
    </xf>
    <xf numFmtId="0" fontId="0" fillId="0" borderId="1" xfId="0" applyFill="true" applyBorder="true" applyAlignment="true">
      <alignment horizontal="center" vertical="center"/>
    </xf>
    <xf numFmtId="0" fontId="6" fillId="0" borderId="2" xfId="0" applyFont="true" applyBorder="true" applyAlignment="true">
      <alignment horizontal="center" vertical="center"/>
    </xf>
    <xf numFmtId="0" fontId="0" fillId="0" borderId="5" xfId="0" applyFont="true" applyBorder="true" applyAlignment="true"/>
    <xf numFmtId="0" fontId="0" fillId="0" borderId="10" xfId="0" applyFont="true" applyBorder="true" applyAlignment="true"/>
    <xf numFmtId="0" fontId="0" fillId="0" borderId="1" xfId="0" applyFont="true" applyBorder="true" applyAlignment="true">
      <alignment horizontal="center" vertical="center"/>
    </xf>
    <xf numFmtId="58" fontId="0" fillId="0" borderId="1" xfId="0" applyNumberFormat="true" applyFont="true" applyBorder="true" applyAlignment="true">
      <alignment horizontal="center" vertical="center"/>
    </xf>
    <xf numFmtId="58" fontId="0" fillId="0" borderId="2" xfId="0" applyNumberFormat="true" applyFont="true" applyBorder="true" applyAlignment="true">
      <alignment horizontal="center" vertical="center"/>
    </xf>
    <xf numFmtId="179" fontId="0" fillId="0" borderId="1" xfId="11" applyNumberFormat="true" applyFont="true" applyFill="true" applyBorder="true" applyAlignment="true">
      <alignment horizontal="center" vertical="center"/>
    </xf>
    <xf numFmtId="0" fontId="0" fillId="0" borderId="1" xfId="0" applyFont="true" applyFill="true" applyBorder="true" applyAlignment="true">
      <alignment horizontal="center" vertical="center"/>
    </xf>
    <xf numFmtId="0" fontId="10" fillId="0" borderId="1" xfId="0" applyFont="true" applyFill="true" applyBorder="true" applyAlignment="true">
      <alignment horizontal="center" vertical="center"/>
    </xf>
    <xf numFmtId="179" fontId="0" fillId="0" borderId="1" xfId="0" applyNumberFormat="true" applyFont="true" applyFill="true" applyBorder="true" applyAlignment="true">
      <alignment horizontal="center" vertical="center"/>
    </xf>
    <xf numFmtId="183" fontId="0" fillId="0" borderId="1" xfId="0" applyNumberFormat="true" applyFont="true" applyFill="true" applyBorder="true" applyAlignment="true">
      <alignment horizontal="center" vertical="center"/>
    </xf>
    <xf numFmtId="178" fontId="7" fillId="3" borderId="2" xfId="0" applyNumberFormat="true" applyFont="true" applyFill="true" applyBorder="true" applyAlignment="true">
      <alignment horizontal="center" vertical="center" wrapText="true"/>
    </xf>
    <xf numFmtId="178" fontId="7" fillId="3" borderId="3" xfId="0" applyNumberFormat="true" applyFont="true" applyFill="true" applyBorder="true" applyAlignment="true">
      <alignment horizontal="center" vertical="center" wrapText="true"/>
    </xf>
    <xf numFmtId="178" fontId="7" fillId="3" borderId="4" xfId="0" applyNumberFormat="true" applyFont="true" applyFill="true" applyBorder="true" applyAlignment="true">
      <alignment horizontal="center" vertical="center" wrapText="true"/>
    </xf>
    <xf numFmtId="178" fontId="13" fillId="0" borderId="1" xfId="0" applyNumberFormat="true" applyFont="true" applyBorder="true" applyAlignment="true">
      <alignment horizontal="center" vertical="center" wrapText="true"/>
    </xf>
    <xf numFmtId="179" fontId="0" fillId="0" borderId="1" xfId="0" applyNumberFormat="true" applyFont="true" applyBorder="true" applyAlignment="true">
      <alignment horizontal="center" vertical="center" wrapText="true"/>
    </xf>
    <xf numFmtId="179" fontId="0" fillId="0" borderId="1" xfId="0" applyNumberFormat="true" applyFont="true" applyBorder="true" applyAlignment="true">
      <alignment horizontal="center" vertical="center" wrapText="true"/>
    </xf>
    <xf numFmtId="58" fontId="11" fillId="0" borderId="1" xfId="0" applyNumberFormat="true" applyFont="true" applyBorder="true" applyAlignment="true">
      <alignment horizontal="center" vertical="center"/>
    </xf>
    <xf numFmtId="0" fontId="11" fillId="0" borderId="0" xfId="0" applyFont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  <xf numFmtId="2" fontId="10" fillId="0" borderId="1" xfId="0" applyNumberFormat="true" applyFont="true" applyFill="true" applyBorder="true" applyAlignment="true">
      <alignment horizontal="center" vertical="center"/>
    </xf>
    <xf numFmtId="179" fontId="10" fillId="0" borderId="1" xfId="0" applyNumberFormat="true" applyFont="true" applyFill="true" applyBorder="true" applyAlignment="true">
      <alignment horizontal="center" vertical="center"/>
    </xf>
    <xf numFmtId="178" fontId="4" fillId="0" borderId="7" xfId="0" applyNumberFormat="true" applyFont="true" applyBorder="true" applyAlignment="true">
      <alignment horizontal="center" vertical="center"/>
    </xf>
    <xf numFmtId="178" fontId="7" fillId="3" borderId="1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8"/>
  <sheetViews>
    <sheetView workbookViewId="0">
      <pane xSplit="2" ySplit="2" topLeftCell="C3" activePane="bottomRight" state="frozen"/>
      <selection/>
      <selection pane="topRight"/>
      <selection pane="bottomLeft"/>
      <selection pane="bottomRight" activeCell="I23" sqref="I23"/>
    </sheetView>
  </sheetViews>
  <sheetFormatPr defaultColWidth="9.025" defaultRowHeight="13.5"/>
  <cols>
    <col min="2" max="2" width="9.025" style="36" customWidth="true"/>
    <col min="3" max="3" width="12.35" style="36" customWidth="true"/>
    <col min="4" max="4" width="13.1166666666667" style="4" customWidth="true"/>
    <col min="5" max="8" width="13.1166666666667" style="2" customWidth="true"/>
    <col min="9" max="9" width="13.1166666666667" style="94" customWidth="true"/>
    <col min="10" max="11" width="13.1166666666667" style="95" customWidth="true"/>
    <col min="13" max="13" width="10.1333333333333" style="2" customWidth="true"/>
  </cols>
  <sheetData>
    <row r="1" s="35" customFormat="true" ht="38" customHeight="true" spans="1:11">
      <c r="A1" s="38"/>
      <c r="B1" s="38" t="s">
        <v>0</v>
      </c>
      <c r="C1" s="39" t="s">
        <v>1</v>
      </c>
      <c r="D1" s="40"/>
      <c r="E1" s="40"/>
      <c r="F1" s="40"/>
      <c r="G1" s="40"/>
      <c r="H1" s="64"/>
      <c r="I1" s="148" t="s">
        <v>2</v>
      </c>
      <c r="J1" s="148"/>
      <c r="K1" s="148"/>
    </row>
    <row r="2" s="35" customFormat="true" ht="33" customHeight="true" spans="1:11">
      <c r="A2" s="10"/>
      <c r="B2" s="10"/>
      <c r="C2" s="78" t="s">
        <v>3</v>
      </c>
      <c r="D2" s="78" t="s">
        <v>4</v>
      </c>
      <c r="E2" s="78" t="s">
        <v>5</v>
      </c>
      <c r="F2" s="78" t="s">
        <v>6</v>
      </c>
      <c r="G2" s="78" t="s">
        <v>7</v>
      </c>
      <c r="H2" s="78" t="s">
        <v>8</v>
      </c>
      <c r="I2" s="107" t="s">
        <v>9</v>
      </c>
      <c r="J2" s="108" t="s">
        <v>10</v>
      </c>
      <c r="K2" s="109" t="s">
        <v>11</v>
      </c>
    </row>
    <row r="3" ht="22.5" customHeight="true" spans="1:11">
      <c r="A3" s="142" t="s">
        <v>12</v>
      </c>
      <c r="B3" s="142">
        <v>46296</v>
      </c>
      <c r="C3" s="99"/>
      <c r="D3" s="79" t="s">
        <v>13</v>
      </c>
      <c r="E3" s="99">
        <v>104.5</v>
      </c>
      <c r="F3" s="102">
        <f>C3/E3-1</f>
        <v>-1</v>
      </c>
      <c r="G3" s="53">
        <v>98.6</v>
      </c>
      <c r="H3" s="102">
        <f>C3/G3-1</f>
        <v>-1</v>
      </c>
      <c r="I3" s="13">
        <f>SUM($C$3:C3)</f>
        <v>0</v>
      </c>
      <c r="J3" s="122">
        <f>I3/SUM($E$3:E3)-1</f>
        <v>-1</v>
      </c>
      <c r="K3" s="123">
        <f>I3/SUM($G$3:G3)-1</f>
        <v>-1</v>
      </c>
    </row>
    <row r="4" ht="22.5" customHeight="true" spans="1:11">
      <c r="A4" s="142" t="s">
        <v>14</v>
      </c>
      <c r="B4" s="142">
        <v>46297</v>
      </c>
      <c r="C4" s="99"/>
      <c r="D4" s="79" t="e">
        <f t="shared" ref="D3:D9" si="0">(C4-C3)/C3</f>
        <v>#DIV/0!</v>
      </c>
      <c r="E4" s="99">
        <v>80.6</v>
      </c>
      <c r="F4" s="102">
        <f t="shared" ref="F4:F9" si="1">C4/E4-1</f>
        <v>-1</v>
      </c>
      <c r="G4" s="53">
        <v>79.5</v>
      </c>
      <c r="H4" s="102">
        <f t="shared" ref="H4:H11" si="2">C4/G4-1</f>
        <v>-1</v>
      </c>
      <c r="I4" s="13">
        <f>SUM($C$3:C4)</f>
        <v>0</v>
      </c>
      <c r="J4" s="122">
        <f>I4/SUM($E$3:E4)-1</f>
        <v>-1</v>
      </c>
      <c r="K4" s="123">
        <f>I4/SUM($G$3:G4)-1</f>
        <v>-1</v>
      </c>
    </row>
    <row r="5" ht="22.5" customHeight="true" spans="1:11">
      <c r="A5" s="142" t="s">
        <v>15</v>
      </c>
      <c r="B5" s="142">
        <v>46298</v>
      </c>
      <c r="C5" s="99"/>
      <c r="D5" s="79" t="e">
        <f t="shared" si="0"/>
        <v>#DIV/0!</v>
      </c>
      <c r="E5" s="99">
        <v>72.3</v>
      </c>
      <c r="F5" s="102">
        <f t="shared" si="1"/>
        <v>-1</v>
      </c>
      <c r="G5" s="53">
        <v>70.6</v>
      </c>
      <c r="H5" s="102">
        <f t="shared" si="2"/>
        <v>-1</v>
      </c>
      <c r="I5" s="13">
        <f>SUM($C$3:C5)</f>
        <v>0</v>
      </c>
      <c r="J5" s="122">
        <f>I5/SUM($E$3:E5)-1</f>
        <v>-1</v>
      </c>
      <c r="K5" s="123">
        <f>I5/SUM($G$3:G5)-1</f>
        <v>-1</v>
      </c>
    </row>
    <row r="6" ht="22.5" customHeight="true" spans="1:11">
      <c r="A6" s="142" t="s">
        <v>16</v>
      </c>
      <c r="B6" s="142">
        <v>46299</v>
      </c>
      <c r="C6" s="99"/>
      <c r="D6" s="79" t="e">
        <f t="shared" si="0"/>
        <v>#DIV/0!</v>
      </c>
      <c r="E6" s="99">
        <v>73.6</v>
      </c>
      <c r="F6" s="102">
        <f>C6/E6-1</f>
        <v>-1</v>
      </c>
      <c r="G6" s="53">
        <v>72</v>
      </c>
      <c r="H6" s="102">
        <f>C6/G6-1</f>
        <v>-1</v>
      </c>
      <c r="I6" s="13">
        <f>SUM($C$3:C6)</f>
        <v>0</v>
      </c>
      <c r="J6" s="122">
        <f>I6/SUM($E$3:E6)-1</f>
        <v>-1</v>
      </c>
      <c r="K6" s="123">
        <f>I6/SUM($G$3:G6)-1</f>
        <v>-1</v>
      </c>
    </row>
    <row r="7" ht="22.5" customHeight="true" spans="1:11">
      <c r="A7" s="142" t="s">
        <v>17</v>
      </c>
      <c r="B7" s="142">
        <v>46300</v>
      </c>
      <c r="C7" s="99"/>
      <c r="D7" s="79" t="e">
        <f t="shared" si="0"/>
        <v>#DIV/0!</v>
      </c>
      <c r="E7" s="99">
        <v>73.6</v>
      </c>
      <c r="F7" s="102">
        <f t="shared" si="1"/>
        <v>-1</v>
      </c>
      <c r="G7" s="53">
        <v>78.2</v>
      </c>
      <c r="H7" s="102">
        <f t="shared" si="2"/>
        <v>-1</v>
      </c>
      <c r="I7" s="13">
        <f>SUM($C$3:C7)</f>
        <v>0</v>
      </c>
      <c r="J7" s="122">
        <f>I7/SUM($E$3:E7)-1</f>
        <v>-1</v>
      </c>
      <c r="K7" s="123">
        <f>I7/SUM($G$3:G7)-1</f>
        <v>-1</v>
      </c>
    </row>
    <row r="8" ht="22.5" customHeight="true" spans="1:11">
      <c r="A8" s="142" t="s">
        <v>18</v>
      </c>
      <c r="B8" s="142">
        <v>46301</v>
      </c>
      <c r="C8" s="99"/>
      <c r="D8" s="79" t="e">
        <f t="shared" si="0"/>
        <v>#DIV/0!</v>
      </c>
      <c r="E8" s="14">
        <v>75.2</v>
      </c>
      <c r="F8" s="102">
        <f t="shared" si="1"/>
        <v>-1</v>
      </c>
      <c r="G8" s="53">
        <v>82.6</v>
      </c>
      <c r="H8" s="102">
        <f t="shared" si="2"/>
        <v>-1</v>
      </c>
      <c r="I8" s="13">
        <f>SUM($C$3:C8)</f>
        <v>0</v>
      </c>
      <c r="J8" s="122">
        <f>I8/SUM($E$3:E8)-1</f>
        <v>-1</v>
      </c>
      <c r="K8" s="123">
        <f>I8/SUM($G$3:G8)-1</f>
        <v>-1</v>
      </c>
    </row>
    <row r="9" ht="22.5" customHeight="true" spans="1:11">
      <c r="A9" s="142" t="s">
        <v>19</v>
      </c>
      <c r="B9" s="142">
        <v>46302</v>
      </c>
      <c r="C9" s="99"/>
      <c r="D9" s="79" t="e">
        <f t="shared" si="0"/>
        <v>#DIV/0!</v>
      </c>
      <c r="E9" s="14">
        <v>85.3</v>
      </c>
      <c r="F9" s="102">
        <f>C9/E9-1</f>
        <v>-1</v>
      </c>
      <c r="G9" s="53">
        <v>91</v>
      </c>
      <c r="H9" s="102">
        <f t="shared" si="2"/>
        <v>-1</v>
      </c>
      <c r="I9" s="13">
        <f>SUM($C$3:C9)</f>
        <v>0</v>
      </c>
      <c r="J9" s="122">
        <f>I9/SUM($E$3:E9)-1</f>
        <v>-1</v>
      </c>
      <c r="K9" s="123">
        <f>I9/SUM($G$3:G9)-1</f>
        <v>-1</v>
      </c>
    </row>
    <row r="10" ht="22.5" customHeight="true" spans="1:11">
      <c r="A10" s="142" t="s">
        <v>20</v>
      </c>
      <c r="B10" s="142">
        <v>46303</v>
      </c>
      <c r="C10" s="99" t="s">
        <v>13</v>
      </c>
      <c r="D10" s="79" t="s">
        <v>13</v>
      </c>
      <c r="E10" s="57">
        <v>95.8</v>
      </c>
      <c r="F10" s="81" t="s">
        <v>13</v>
      </c>
      <c r="G10" s="144" t="s">
        <v>13</v>
      </c>
      <c r="H10" s="102" t="s">
        <v>13</v>
      </c>
      <c r="I10" s="13"/>
      <c r="J10" s="122"/>
      <c r="K10" s="123"/>
    </row>
    <row r="11" ht="22.5" customHeight="true" spans="1:11">
      <c r="A11" s="16" t="s">
        <v>21</v>
      </c>
      <c r="B11" s="78"/>
      <c r="C11" s="57">
        <f>SUM(C3:C9)/7</f>
        <v>0</v>
      </c>
      <c r="D11" s="14" t="s">
        <v>13</v>
      </c>
      <c r="E11" s="145">
        <f>SUM(E3:E10)/8</f>
        <v>82.6125</v>
      </c>
      <c r="F11" s="146">
        <f>C11/E11-1</f>
        <v>-1</v>
      </c>
      <c r="G11" s="147">
        <f>SUM(G3:G9)/7</f>
        <v>81.7857142857143</v>
      </c>
      <c r="H11" s="102">
        <f>C11/G11-1</f>
        <v>-1</v>
      </c>
      <c r="I11" s="111"/>
      <c r="J11" s="112"/>
      <c r="K11" s="113"/>
    </row>
    <row r="12" spans="1:3">
      <c r="A12" s="1"/>
      <c r="B12" s="143"/>
      <c r="C12" s="143"/>
    </row>
    <row r="13" spans="1:3">
      <c r="A13" s="1"/>
      <c r="B13" s="143"/>
      <c r="C13" s="143"/>
    </row>
    <row r="14" spans="1:3">
      <c r="A14" s="1"/>
      <c r="B14" s="143"/>
      <c r="C14" s="143"/>
    </row>
    <row r="15" spans="1:3">
      <c r="A15" s="1"/>
      <c r="B15" s="143"/>
      <c r="C15" s="143"/>
    </row>
    <row r="16" spans="1:3">
      <c r="A16" s="1"/>
      <c r="B16" s="143"/>
      <c r="C16" s="143"/>
    </row>
    <row r="17" spans="1:3">
      <c r="A17" s="1"/>
      <c r="B17" s="143"/>
      <c r="C17" s="143"/>
    </row>
    <row r="18" spans="1:3">
      <c r="A18" s="1"/>
      <c r="B18" s="143"/>
      <c r="C18" s="143"/>
    </row>
    <row r="19" spans="1:3">
      <c r="A19" s="1"/>
      <c r="B19" s="143"/>
      <c r="C19" s="143"/>
    </row>
    <row r="20" spans="1:3">
      <c r="A20" s="1"/>
      <c r="B20" s="143"/>
      <c r="C20" s="143"/>
    </row>
    <row r="21" spans="1:8">
      <c r="A21" s="1"/>
      <c r="B21" s="143"/>
      <c r="C21" s="143"/>
      <c r="E21" s="1"/>
      <c r="F21" s="1"/>
      <c r="G21" s="1"/>
      <c r="H21" s="1"/>
    </row>
    <row r="22" spans="1:8">
      <c r="A22" s="1"/>
      <c r="B22" s="143"/>
      <c r="C22" s="143"/>
      <c r="E22" s="1"/>
      <c r="F22" s="1"/>
      <c r="G22" s="1"/>
      <c r="H22" s="1"/>
    </row>
    <row r="23" spans="1:8">
      <c r="A23" s="1"/>
      <c r="B23" s="143"/>
      <c r="C23" s="143"/>
      <c r="E23" s="1"/>
      <c r="F23" s="1"/>
      <c r="G23" s="1"/>
      <c r="H23" s="1"/>
    </row>
    <row r="24" spans="1:8">
      <c r="A24" s="1"/>
      <c r="B24" s="143"/>
      <c r="C24" s="143"/>
      <c r="E24" s="1"/>
      <c r="F24" s="1"/>
      <c r="G24" s="1"/>
      <c r="H24" s="1"/>
    </row>
    <row r="25" spans="1:8">
      <c r="A25" s="1"/>
      <c r="B25" s="143"/>
      <c r="C25" s="143"/>
      <c r="E25" s="1"/>
      <c r="F25" s="1"/>
      <c r="G25" s="1"/>
      <c r="H25" s="1"/>
    </row>
    <row r="26" spans="1:8">
      <c r="A26" s="1"/>
      <c r="B26" s="143"/>
      <c r="C26" s="143"/>
      <c r="E26" s="1"/>
      <c r="F26" s="1"/>
      <c r="G26" s="1"/>
      <c r="H26" s="1"/>
    </row>
    <row r="27" spans="1:8">
      <c r="A27" s="1"/>
      <c r="B27" s="143"/>
      <c r="C27" s="143"/>
      <c r="E27" s="1"/>
      <c r="F27" s="1"/>
      <c r="G27" s="1"/>
      <c r="H27" s="1"/>
    </row>
    <row r="28" spans="1:8">
      <c r="A28" s="1"/>
      <c r="B28" s="143"/>
      <c r="C28" s="143"/>
      <c r="E28" s="1"/>
      <c r="F28" s="1"/>
      <c r="G28" s="1"/>
      <c r="H28" s="1"/>
    </row>
    <row r="29" spans="1:8">
      <c r="A29" s="1"/>
      <c r="B29" s="143"/>
      <c r="C29" s="143"/>
      <c r="E29" s="1"/>
      <c r="F29" s="1"/>
      <c r="G29" s="1"/>
      <c r="H29" s="1"/>
    </row>
    <row r="30" spans="1:8">
      <c r="A30" s="1"/>
      <c r="B30" s="143"/>
      <c r="C30" s="143"/>
      <c r="E30" s="1"/>
      <c r="F30" s="1"/>
      <c r="G30" s="1"/>
      <c r="H30" s="1"/>
    </row>
    <row r="31" spans="1:8">
      <c r="A31" s="1"/>
      <c r="B31" s="143"/>
      <c r="C31" s="143"/>
      <c r="E31" s="1"/>
      <c r="F31" s="1"/>
      <c r="G31" s="1"/>
      <c r="H31" s="1"/>
    </row>
    <row r="32" spans="1:8">
      <c r="A32" s="1"/>
      <c r="B32" s="143"/>
      <c r="C32" s="143"/>
      <c r="E32" s="1"/>
      <c r="F32" s="1"/>
      <c r="G32" s="1"/>
      <c r="H32" s="1"/>
    </row>
    <row r="33" spans="1:8">
      <c r="A33" s="1"/>
      <c r="B33" s="143"/>
      <c r="C33" s="143"/>
      <c r="E33" s="1"/>
      <c r="F33" s="1"/>
      <c r="G33" s="1"/>
      <c r="H33" s="1"/>
    </row>
    <row r="34" spans="1:8">
      <c r="A34" s="1"/>
      <c r="B34" s="143"/>
      <c r="C34" s="143"/>
      <c r="E34" s="1"/>
      <c r="F34" s="1"/>
      <c r="G34" s="1"/>
      <c r="H34" s="1"/>
    </row>
    <row r="35" spans="1:8">
      <c r="A35" s="1"/>
      <c r="B35" s="143"/>
      <c r="C35" s="143"/>
      <c r="E35" s="1"/>
      <c r="F35" s="1"/>
      <c r="G35" s="1"/>
      <c r="H35" s="1"/>
    </row>
    <row r="36" spans="1:8">
      <c r="A36" s="1"/>
      <c r="B36" s="143"/>
      <c r="C36" s="143"/>
      <c r="E36" s="1"/>
      <c r="F36" s="1"/>
      <c r="G36" s="1"/>
      <c r="H36" s="1"/>
    </row>
    <row r="37" spans="1:8">
      <c r="A37" s="1"/>
      <c r="B37" s="143"/>
      <c r="C37" s="143"/>
      <c r="E37" s="1"/>
      <c r="F37" s="1"/>
      <c r="G37" s="1"/>
      <c r="H37" s="1"/>
    </row>
    <row r="38" spans="1:8">
      <c r="A38" s="1"/>
      <c r="B38" s="143"/>
      <c r="C38" s="143"/>
      <c r="E38" s="1"/>
      <c r="F38" s="1"/>
      <c r="G38" s="1"/>
      <c r="H38" s="1"/>
    </row>
    <row r="39" spans="1:8">
      <c r="A39" s="1"/>
      <c r="B39" s="143"/>
      <c r="C39" s="143"/>
      <c r="E39" s="1"/>
      <c r="F39" s="1"/>
      <c r="G39" s="1"/>
      <c r="H39" s="1"/>
    </row>
    <row r="40" spans="1:8">
      <c r="A40" s="1"/>
      <c r="B40" s="143"/>
      <c r="C40" s="143"/>
      <c r="E40" s="1"/>
      <c r="F40" s="1"/>
      <c r="G40" s="1"/>
      <c r="H40" s="1"/>
    </row>
    <row r="41" spans="1:8">
      <c r="A41" s="1"/>
      <c r="B41" s="143"/>
      <c r="C41" s="143"/>
      <c r="E41" s="1"/>
      <c r="F41" s="1"/>
      <c r="G41" s="1"/>
      <c r="H41" s="1"/>
    </row>
    <row r="42" spans="1:8">
      <c r="A42" s="1"/>
      <c r="B42" s="143"/>
      <c r="C42" s="143"/>
      <c r="E42" s="1"/>
      <c r="F42" s="1"/>
      <c r="G42" s="1"/>
      <c r="H42" s="1"/>
    </row>
    <row r="43" spans="1:8">
      <c r="A43" s="1"/>
      <c r="B43" s="143"/>
      <c r="C43" s="143"/>
      <c r="E43" s="1"/>
      <c r="F43" s="1"/>
      <c r="G43" s="1"/>
      <c r="H43" s="1"/>
    </row>
    <row r="44" spans="1:8">
      <c r="A44" s="1"/>
      <c r="B44" s="143"/>
      <c r="C44" s="143"/>
      <c r="E44" s="1"/>
      <c r="F44" s="1"/>
      <c r="G44" s="1"/>
      <c r="H44" s="1"/>
    </row>
    <row r="45" spans="1:8">
      <c r="A45" s="1"/>
      <c r="B45" s="143"/>
      <c r="C45" s="143"/>
      <c r="E45" s="1"/>
      <c r="F45" s="1"/>
      <c r="G45" s="1"/>
      <c r="H45" s="1"/>
    </row>
    <row r="46" spans="1:8">
      <c r="A46" s="1"/>
      <c r="B46" s="143"/>
      <c r="C46" s="143"/>
      <c r="E46" s="1"/>
      <c r="F46" s="1"/>
      <c r="G46" s="1"/>
      <c r="H46" s="1"/>
    </row>
    <row r="47" spans="1:8">
      <c r="A47" s="1"/>
      <c r="B47" s="143"/>
      <c r="C47" s="143"/>
      <c r="E47" s="1"/>
      <c r="F47" s="1"/>
      <c r="G47" s="1"/>
      <c r="H47" s="1"/>
    </row>
    <row r="48" spans="1:8">
      <c r="A48" s="1"/>
      <c r="B48" s="143"/>
      <c r="C48" s="143"/>
      <c r="E48" s="1"/>
      <c r="F48" s="1"/>
      <c r="G48" s="1"/>
      <c r="H48" s="1"/>
    </row>
    <row r="49" spans="1:8">
      <c r="A49" s="1"/>
      <c r="B49" s="143"/>
      <c r="C49" s="143"/>
      <c r="E49" s="1"/>
      <c r="F49" s="1"/>
      <c r="G49" s="1"/>
      <c r="H49" s="1"/>
    </row>
    <row r="50" spans="1:8">
      <c r="A50" s="1"/>
      <c r="B50" s="143"/>
      <c r="C50" s="143"/>
      <c r="E50" s="1"/>
      <c r="F50" s="1"/>
      <c r="G50" s="1"/>
      <c r="H50" s="1"/>
    </row>
    <row r="51" spans="1:8">
      <c r="A51" s="1"/>
      <c r="B51" s="143"/>
      <c r="C51" s="143"/>
      <c r="E51" s="1"/>
      <c r="F51" s="1"/>
      <c r="G51" s="1"/>
      <c r="H51" s="1"/>
    </row>
    <row r="52" spans="1:8">
      <c r="A52" s="1"/>
      <c r="B52" s="143"/>
      <c r="C52" s="143"/>
      <c r="E52" s="1"/>
      <c r="F52" s="1"/>
      <c r="G52" s="1"/>
      <c r="H52" s="1"/>
    </row>
    <row r="53" spans="1:8">
      <c r="A53" s="1"/>
      <c r="B53" s="143"/>
      <c r="C53" s="143"/>
      <c r="E53" s="1"/>
      <c r="F53" s="1"/>
      <c r="G53" s="1"/>
      <c r="H53" s="1"/>
    </row>
    <row r="54" spans="1:8">
      <c r="A54" s="1"/>
      <c r="B54" s="143"/>
      <c r="C54" s="143"/>
      <c r="E54" s="1"/>
      <c r="F54" s="1"/>
      <c r="G54" s="1"/>
      <c r="H54" s="1"/>
    </row>
    <row r="55" spans="1:8">
      <c r="A55" s="1"/>
      <c r="B55" s="143"/>
      <c r="C55" s="143"/>
      <c r="E55" s="1"/>
      <c r="F55" s="1"/>
      <c r="G55" s="1"/>
      <c r="H55" s="1"/>
    </row>
    <row r="56" spans="1:8">
      <c r="A56" s="1"/>
      <c r="B56" s="143"/>
      <c r="C56" s="143"/>
      <c r="E56" s="1"/>
      <c r="F56" s="1"/>
      <c r="G56" s="1"/>
      <c r="H56" s="1"/>
    </row>
    <row r="57" spans="1:8">
      <c r="A57" s="1"/>
      <c r="B57" s="143"/>
      <c r="C57" s="143"/>
      <c r="E57" s="1"/>
      <c r="F57" s="1"/>
      <c r="G57" s="1"/>
      <c r="H57" s="1"/>
    </row>
    <row r="58" spans="1:8">
      <c r="A58" s="1"/>
      <c r="B58" s="143"/>
      <c r="C58" s="143"/>
      <c r="E58" s="1"/>
      <c r="F58" s="1"/>
      <c r="G58" s="1"/>
      <c r="H58" s="1"/>
    </row>
    <row r="59" spans="1:8">
      <c r="A59" s="1"/>
      <c r="B59" s="143"/>
      <c r="C59" s="143"/>
      <c r="E59" s="1"/>
      <c r="F59" s="1"/>
      <c r="G59" s="1"/>
      <c r="H59" s="1"/>
    </row>
    <row r="60" spans="1:8">
      <c r="A60" s="1"/>
      <c r="B60" s="143"/>
      <c r="C60" s="143"/>
      <c r="E60" s="1"/>
      <c r="F60" s="1"/>
      <c r="G60" s="1"/>
      <c r="H60" s="1"/>
    </row>
    <row r="61" spans="1:8">
      <c r="A61" s="1"/>
      <c r="B61" s="143"/>
      <c r="C61" s="143"/>
      <c r="E61" s="1"/>
      <c r="F61" s="1"/>
      <c r="G61" s="1"/>
      <c r="H61" s="1"/>
    </row>
    <row r="62" spans="1:8">
      <c r="A62" s="1"/>
      <c r="B62" s="143"/>
      <c r="C62" s="143"/>
      <c r="E62" s="1"/>
      <c r="F62" s="1"/>
      <c r="G62" s="1"/>
      <c r="H62" s="1"/>
    </row>
    <row r="63" spans="1:8">
      <c r="A63" s="1"/>
      <c r="B63" s="143"/>
      <c r="C63" s="143"/>
      <c r="E63" s="1"/>
      <c r="F63" s="1"/>
      <c r="G63" s="1"/>
      <c r="H63" s="1"/>
    </row>
    <row r="64" spans="1:8">
      <c r="A64" s="1"/>
      <c r="B64" s="143"/>
      <c r="C64" s="143"/>
      <c r="E64" s="1"/>
      <c r="F64" s="1"/>
      <c r="G64" s="1"/>
      <c r="H64" s="1"/>
    </row>
    <row r="65" spans="1:8">
      <c r="A65" s="1"/>
      <c r="B65" s="143"/>
      <c r="C65" s="143"/>
      <c r="E65" s="1"/>
      <c r="F65" s="1"/>
      <c r="G65" s="1"/>
      <c r="H65" s="1"/>
    </row>
    <row r="66" spans="1:8">
      <c r="A66" s="1"/>
      <c r="B66" s="143"/>
      <c r="C66" s="143"/>
      <c r="E66" s="1"/>
      <c r="F66" s="1"/>
      <c r="G66" s="1"/>
      <c r="H66" s="1"/>
    </row>
    <row r="67" spans="1:8">
      <c r="A67" s="1"/>
      <c r="B67" s="143"/>
      <c r="C67" s="143"/>
      <c r="E67" s="1"/>
      <c r="F67" s="1"/>
      <c r="G67" s="1"/>
      <c r="H67" s="1"/>
    </row>
    <row r="68" spans="1:8">
      <c r="A68" s="1"/>
      <c r="B68" s="143"/>
      <c r="C68" s="143"/>
      <c r="E68" s="1"/>
      <c r="F68" s="1"/>
      <c r="G68" s="1"/>
      <c r="H68" s="1"/>
    </row>
    <row r="69" spans="1:8">
      <c r="A69" s="1"/>
      <c r="B69" s="143"/>
      <c r="C69" s="143"/>
      <c r="E69" s="1"/>
      <c r="F69" s="1"/>
      <c r="G69" s="1"/>
      <c r="H69" s="1"/>
    </row>
    <row r="70" spans="1:8">
      <c r="A70" s="1"/>
      <c r="B70" s="143"/>
      <c r="C70" s="143"/>
      <c r="E70" s="1"/>
      <c r="F70" s="1"/>
      <c r="G70" s="1"/>
      <c r="H70" s="1"/>
    </row>
    <row r="71" spans="1:8">
      <c r="A71" s="1"/>
      <c r="B71" s="143"/>
      <c r="C71" s="143"/>
      <c r="E71" s="1"/>
      <c r="F71" s="1"/>
      <c r="G71" s="1"/>
      <c r="H71" s="1"/>
    </row>
    <row r="72" spans="1:8">
      <c r="A72" s="1"/>
      <c r="B72" s="143"/>
      <c r="C72" s="143"/>
      <c r="E72" s="1"/>
      <c r="F72" s="1"/>
      <c r="G72" s="1"/>
      <c r="H72" s="1"/>
    </row>
    <row r="73" spans="1:8">
      <c r="A73" s="1"/>
      <c r="B73" s="143"/>
      <c r="C73" s="143"/>
      <c r="E73" s="1"/>
      <c r="F73" s="1"/>
      <c r="G73" s="1"/>
      <c r="H73" s="1"/>
    </row>
    <row r="74" spans="1:8">
      <c r="A74" s="1"/>
      <c r="B74" s="143"/>
      <c r="C74" s="143"/>
      <c r="E74" s="1"/>
      <c r="F74" s="1"/>
      <c r="G74" s="1"/>
      <c r="H74" s="1"/>
    </row>
    <row r="75" spans="1:8">
      <c r="A75" s="1"/>
      <c r="B75" s="143"/>
      <c r="C75" s="143"/>
      <c r="E75" s="1"/>
      <c r="F75" s="1"/>
      <c r="G75" s="1"/>
      <c r="H75" s="1"/>
    </row>
    <row r="76" spans="1:8">
      <c r="A76" s="1"/>
      <c r="B76" s="143"/>
      <c r="C76" s="143"/>
      <c r="E76" s="1"/>
      <c r="F76" s="1"/>
      <c r="G76" s="1"/>
      <c r="H76" s="1"/>
    </row>
    <row r="77" spans="1:8">
      <c r="A77" s="1"/>
      <c r="B77" s="143"/>
      <c r="C77" s="143"/>
      <c r="E77" s="1"/>
      <c r="F77" s="1"/>
      <c r="G77" s="1"/>
      <c r="H77" s="1"/>
    </row>
    <row r="78" spans="1:8">
      <c r="A78" s="1"/>
      <c r="B78" s="143"/>
      <c r="C78" s="143"/>
      <c r="E78" s="1"/>
      <c r="F78" s="1"/>
      <c r="G78" s="1"/>
      <c r="H78" s="1"/>
    </row>
    <row r="79" spans="1:8">
      <c r="A79" s="1"/>
      <c r="B79" s="143"/>
      <c r="C79" s="143"/>
      <c r="E79" s="1"/>
      <c r="F79" s="1"/>
      <c r="G79" s="1"/>
      <c r="H79" s="1"/>
    </row>
    <row r="80" spans="1:8">
      <c r="A80" s="1"/>
      <c r="B80" s="143"/>
      <c r="C80" s="143"/>
      <c r="E80" s="1"/>
      <c r="F80" s="1"/>
      <c r="G80" s="1"/>
      <c r="H80" s="1"/>
    </row>
    <row r="81" spans="1:8">
      <c r="A81" s="1"/>
      <c r="B81" s="143"/>
      <c r="C81" s="143"/>
      <c r="E81" s="1"/>
      <c r="F81" s="1"/>
      <c r="G81" s="1"/>
      <c r="H81" s="1"/>
    </row>
    <row r="82" spans="1:8">
      <c r="A82" s="1"/>
      <c r="B82" s="143"/>
      <c r="C82" s="143"/>
      <c r="E82" s="1"/>
      <c r="F82" s="1"/>
      <c r="G82" s="1"/>
      <c r="H82" s="1"/>
    </row>
    <row r="83" spans="1:8">
      <c r="A83" s="1"/>
      <c r="B83" s="143"/>
      <c r="C83" s="143"/>
      <c r="E83" s="1"/>
      <c r="F83" s="1"/>
      <c r="G83" s="1"/>
      <c r="H83" s="1"/>
    </row>
    <row r="84" spans="1:8">
      <c r="A84" s="1"/>
      <c r="B84" s="143"/>
      <c r="C84" s="143"/>
      <c r="E84" s="1"/>
      <c r="F84" s="1"/>
      <c r="G84" s="1"/>
      <c r="H84" s="1"/>
    </row>
    <row r="85" spans="1:8">
      <c r="A85" s="1"/>
      <c r="B85" s="143"/>
      <c r="C85" s="143"/>
      <c r="E85" s="1"/>
      <c r="F85" s="1"/>
      <c r="G85" s="1"/>
      <c r="H85" s="1"/>
    </row>
    <row r="86" spans="1:8">
      <c r="A86" s="1"/>
      <c r="B86" s="143"/>
      <c r="C86" s="143"/>
      <c r="E86" s="1"/>
      <c r="F86" s="1"/>
      <c r="G86" s="1"/>
      <c r="H86" s="1"/>
    </row>
    <row r="87" spans="1:8">
      <c r="A87" s="1"/>
      <c r="B87" s="143"/>
      <c r="C87" s="143"/>
      <c r="E87" s="1"/>
      <c r="F87" s="1"/>
      <c r="G87" s="1"/>
      <c r="H87" s="1"/>
    </row>
    <row r="88" spans="1:8">
      <c r="A88" s="1"/>
      <c r="B88" s="143"/>
      <c r="C88" s="143"/>
      <c r="E88" s="1"/>
      <c r="F88" s="1"/>
      <c r="G88" s="1"/>
      <c r="H88" s="1"/>
    </row>
    <row r="89" spans="1:8">
      <c r="A89" s="1"/>
      <c r="B89" s="143"/>
      <c r="C89" s="143"/>
      <c r="E89" s="1"/>
      <c r="F89" s="1"/>
      <c r="G89" s="1"/>
      <c r="H89" s="1"/>
    </row>
    <row r="90" spans="1:8">
      <c r="A90" s="1"/>
      <c r="B90" s="143"/>
      <c r="C90" s="143"/>
      <c r="E90" s="1"/>
      <c r="F90" s="1"/>
      <c r="G90" s="1"/>
      <c r="H90" s="1"/>
    </row>
    <row r="91" spans="1:8">
      <c r="A91" s="1"/>
      <c r="B91" s="143"/>
      <c r="C91" s="143"/>
      <c r="E91" s="1"/>
      <c r="F91" s="1"/>
      <c r="G91" s="1"/>
      <c r="H91" s="1"/>
    </row>
    <row r="92" spans="1:8">
      <c r="A92" s="1"/>
      <c r="B92" s="143"/>
      <c r="C92" s="143"/>
      <c r="E92" s="1"/>
      <c r="F92" s="1"/>
      <c r="G92" s="1"/>
      <c r="H92" s="1"/>
    </row>
    <row r="93" spans="1:8">
      <c r="A93" s="1"/>
      <c r="B93" s="143"/>
      <c r="C93" s="143"/>
      <c r="E93" s="1"/>
      <c r="F93" s="1"/>
      <c r="G93" s="1"/>
      <c r="H93" s="1"/>
    </row>
    <row r="94" spans="1:8">
      <c r="A94" s="1"/>
      <c r="B94" s="143"/>
      <c r="C94" s="143"/>
      <c r="E94" s="1"/>
      <c r="F94" s="1"/>
      <c r="G94" s="1"/>
      <c r="H94" s="1"/>
    </row>
    <row r="95" spans="1:8">
      <c r="A95" s="1"/>
      <c r="B95" s="143"/>
      <c r="C95" s="143"/>
      <c r="E95" s="1"/>
      <c r="F95" s="1"/>
      <c r="G95" s="1"/>
      <c r="H95" s="1"/>
    </row>
    <row r="96" spans="1:8">
      <c r="A96" s="1"/>
      <c r="B96" s="143"/>
      <c r="C96" s="143"/>
      <c r="E96" s="1"/>
      <c r="F96" s="1"/>
      <c r="G96" s="1"/>
      <c r="H96" s="1"/>
    </row>
    <row r="97" spans="1:8">
      <c r="A97" s="1"/>
      <c r="B97" s="143"/>
      <c r="C97" s="143"/>
      <c r="E97" s="1"/>
      <c r="F97" s="1"/>
      <c r="G97" s="1"/>
      <c r="H97" s="1"/>
    </row>
    <row r="98" spans="1:8">
      <c r="A98" s="1"/>
      <c r="B98" s="143"/>
      <c r="C98" s="143"/>
      <c r="E98" s="1"/>
      <c r="F98" s="1"/>
      <c r="G98" s="1"/>
      <c r="H98" s="1"/>
    </row>
    <row r="99" spans="1:8">
      <c r="A99" s="1"/>
      <c r="B99" s="143"/>
      <c r="C99" s="143"/>
      <c r="E99" s="1"/>
      <c r="F99" s="1"/>
      <c r="G99" s="1"/>
      <c r="H99" s="1"/>
    </row>
    <row r="100" spans="1:8">
      <c r="A100" s="1"/>
      <c r="B100" s="143"/>
      <c r="C100" s="143"/>
      <c r="E100" s="1"/>
      <c r="F100" s="1"/>
      <c r="G100" s="1"/>
      <c r="H100" s="1"/>
    </row>
    <row r="101" spans="1:8">
      <c r="A101" s="1"/>
      <c r="B101" s="143"/>
      <c r="C101" s="143"/>
      <c r="E101" s="1"/>
      <c r="F101" s="1"/>
      <c r="G101" s="1"/>
      <c r="H101" s="1"/>
    </row>
    <row r="102" spans="1:8">
      <c r="A102" s="1"/>
      <c r="B102" s="143"/>
      <c r="C102" s="143"/>
      <c r="E102" s="1"/>
      <c r="F102" s="1"/>
      <c r="G102" s="1"/>
      <c r="H102" s="1"/>
    </row>
    <row r="103" spans="1:8">
      <c r="A103" s="1"/>
      <c r="B103" s="143"/>
      <c r="C103" s="143"/>
      <c r="E103" s="1"/>
      <c r="F103" s="1"/>
      <c r="G103" s="1"/>
      <c r="H103" s="1"/>
    </row>
    <row r="104" spans="1:8">
      <c r="A104" s="1"/>
      <c r="B104" s="143"/>
      <c r="C104" s="143"/>
      <c r="E104" s="1"/>
      <c r="F104" s="1"/>
      <c r="G104" s="1"/>
      <c r="H104" s="1"/>
    </row>
    <row r="105" spans="1:8">
      <c r="A105" s="1"/>
      <c r="B105" s="143"/>
      <c r="C105" s="143"/>
      <c r="E105" s="1"/>
      <c r="F105" s="1"/>
      <c r="G105" s="1"/>
      <c r="H105" s="1"/>
    </row>
    <row r="106" spans="1:8">
      <c r="A106" s="1"/>
      <c r="B106" s="143"/>
      <c r="C106" s="143"/>
      <c r="E106" s="1"/>
      <c r="F106" s="1"/>
      <c r="G106" s="1"/>
      <c r="H106" s="1"/>
    </row>
    <row r="107" spans="1:8">
      <c r="A107" s="1"/>
      <c r="B107" s="143"/>
      <c r="C107" s="143"/>
      <c r="E107" s="1"/>
      <c r="F107" s="1"/>
      <c r="G107" s="1"/>
      <c r="H107" s="1"/>
    </row>
    <row r="108" spans="1:8">
      <c r="A108" s="1"/>
      <c r="B108" s="143"/>
      <c r="C108" s="143"/>
      <c r="E108" s="1"/>
      <c r="F108" s="1"/>
      <c r="G108" s="1"/>
      <c r="H108" s="1"/>
    </row>
    <row r="109" spans="1:8">
      <c r="A109" s="1"/>
      <c r="B109" s="143"/>
      <c r="C109" s="143"/>
      <c r="E109" s="1"/>
      <c r="F109" s="1"/>
      <c r="G109" s="1"/>
      <c r="H109" s="1"/>
    </row>
    <row r="110" spans="1:8">
      <c r="A110" s="1"/>
      <c r="B110" s="143"/>
      <c r="C110" s="143"/>
      <c r="E110" s="1"/>
      <c r="F110" s="1"/>
      <c r="G110" s="1"/>
      <c r="H110" s="1"/>
    </row>
    <row r="111" spans="1:8">
      <c r="A111" s="1"/>
      <c r="B111" s="143"/>
      <c r="C111" s="143"/>
      <c r="E111" s="1"/>
      <c r="F111" s="1"/>
      <c r="G111" s="1"/>
      <c r="H111" s="1"/>
    </row>
    <row r="112" spans="1:8">
      <c r="A112" s="1"/>
      <c r="B112" s="143"/>
      <c r="C112" s="143"/>
      <c r="E112" s="1"/>
      <c r="F112" s="1"/>
      <c r="G112" s="1"/>
      <c r="H112" s="1"/>
    </row>
    <row r="113" spans="1:8">
      <c r="A113" s="1"/>
      <c r="B113" s="143"/>
      <c r="C113" s="143"/>
      <c r="E113" s="1"/>
      <c r="F113" s="1"/>
      <c r="G113" s="1"/>
      <c r="H113" s="1"/>
    </row>
    <row r="114" spans="1:8">
      <c r="A114" s="1"/>
      <c r="B114" s="143"/>
      <c r="C114" s="143"/>
      <c r="E114" s="1"/>
      <c r="F114" s="1"/>
      <c r="G114" s="1"/>
      <c r="H114" s="1"/>
    </row>
    <row r="115" spans="1:8">
      <c r="A115" s="1"/>
      <c r="B115" s="143"/>
      <c r="C115" s="143"/>
      <c r="E115" s="1"/>
      <c r="F115" s="1"/>
      <c r="G115" s="1"/>
      <c r="H115" s="1"/>
    </row>
    <row r="116" spans="1:8">
      <c r="A116" s="1"/>
      <c r="B116" s="143"/>
      <c r="C116" s="143"/>
      <c r="E116" s="1"/>
      <c r="F116" s="1"/>
      <c r="G116" s="1"/>
      <c r="H116" s="1"/>
    </row>
    <row r="117" spans="1:8">
      <c r="A117" s="1"/>
      <c r="B117" s="143"/>
      <c r="C117" s="143"/>
      <c r="E117" s="1"/>
      <c r="F117" s="1"/>
      <c r="G117" s="1"/>
      <c r="H117" s="1"/>
    </row>
    <row r="118" spans="1:8">
      <c r="A118" s="1"/>
      <c r="B118" s="143"/>
      <c r="C118" s="143"/>
      <c r="E118" s="1"/>
      <c r="F118" s="1"/>
      <c r="G118" s="1"/>
      <c r="H118" s="1"/>
    </row>
    <row r="119" spans="1:8">
      <c r="A119" s="1"/>
      <c r="B119" s="143"/>
      <c r="C119" s="143"/>
      <c r="E119" s="1"/>
      <c r="F119" s="1"/>
      <c r="G119" s="1"/>
      <c r="H119" s="1"/>
    </row>
    <row r="120" spans="1:8">
      <c r="A120" s="1"/>
      <c r="B120" s="143"/>
      <c r="C120" s="143"/>
      <c r="E120" s="1"/>
      <c r="F120" s="1"/>
      <c r="G120" s="1"/>
      <c r="H120" s="1"/>
    </row>
    <row r="121" spans="1:8">
      <c r="A121" s="1"/>
      <c r="B121" s="143"/>
      <c r="C121" s="143"/>
      <c r="E121" s="1"/>
      <c r="F121" s="1"/>
      <c r="G121" s="1"/>
      <c r="H121" s="1"/>
    </row>
    <row r="122" spans="1:8">
      <c r="A122" s="1"/>
      <c r="B122" s="143"/>
      <c r="C122" s="143"/>
      <c r="E122" s="1"/>
      <c r="F122" s="1"/>
      <c r="G122" s="1"/>
      <c r="H122" s="1"/>
    </row>
    <row r="123" spans="1:8">
      <c r="A123" s="1"/>
      <c r="B123" s="143"/>
      <c r="C123" s="143"/>
      <c r="E123" s="1"/>
      <c r="F123" s="1"/>
      <c r="G123" s="1"/>
      <c r="H123" s="1"/>
    </row>
    <row r="124" spans="1:8">
      <c r="A124" s="1"/>
      <c r="B124" s="143"/>
      <c r="C124" s="143"/>
      <c r="E124" s="1"/>
      <c r="F124" s="1"/>
      <c r="G124" s="1"/>
      <c r="H124" s="1"/>
    </row>
    <row r="125" spans="1:8">
      <c r="A125" s="1"/>
      <c r="B125" s="143"/>
      <c r="C125" s="143"/>
      <c r="E125" s="1"/>
      <c r="F125" s="1"/>
      <c r="G125" s="1"/>
      <c r="H125" s="1"/>
    </row>
    <row r="126" spans="1:8">
      <c r="A126" s="1"/>
      <c r="B126" s="143"/>
      <c r="C126" s="143"/>
      <c r="E126" s="1"/>
      <c r="F126" s="1"/>
      <c r="G126" s="1"/>
      <c r="H126" s="1"/>
    </row>
    <row r="127" spans="1:8">
      <c r="A127" s="1"/>
      <c r="B127" s="143"/>
      <c r="C127" s="143"/>
      <c r="E127" s="1"/>
      <c r="F127" s="1"/>
      <c r="G127" s="1"/>
      <c r="H127" s="1"/>
    </row>
    <row r="128" spans="1:8">
      <c r="A128" s="1"/>
      <c r="B128" s="143"/>
      <c r="C128" s="143"/>
      <c r="E128" s="1"/>
      <c r="F128" s="1"/>
      <c r="G128" s="1"/>
      <c r="H128" s="1"/>
    </row>
    <row r="129" spans="1:8">
      <c r="A129" s="1"/>
      <c r="B129" s="143"/>
      <c r="C129" s="143"/>
      <c r="E129" s="1"/>
      <c r="F129" s="1"/>
      <c r="G129" s="1"/>
      <c r="H129" s="1"/>
    </row>
    <row r="130" spans="1:8">
      <c r="A130" s="1"/>
      <c r="B130" s="143"/>
      <c r="C130" s="143"/>
      <c r="E130" s="1"/>
      <c r="F130" s="1"/>
      <c r="G130" s="1"/>
      <c r="H130" s="1"/>
    </row>
    <row r="131" spans="1:8">
      <c r="A131" s="1"/>
      <c r="B131" s="143"/>
      <c r="C131" s="143"/>
      <c r="E131" s="1"/>
      <c r="F131" s="1"/>
      <c r="G131" s="1"/>
      <c r="H131" s="1"/>
    </row>
    <row r="132" spans="1:8">
      <c r="A132" s="1"/>
      <c r="B132" s="143"/>
      <c r="C132" s="143"/>
      <c r="E132" s="1"/>
      <c r="F132" s="1"/>
      <c r="G132" s="1"/>
      <c r="H132" s="1"/>
    </row>
    <row r="133" spans="1:8">
      <c r="A133" s="1"/>
      <c r="B133" s="143"/>
      <c r="C133" s="143"/>
      <c r="E133" s="1"/>
      <c r="F133" s="1"/>
      <c r="G133" s="1"/>
      <c r="H133" s="1"/>
    </row>
    <row r="134" spans="1:8">
      <c r="A134" s="1"/>
      <c r="B134" s="143"/>
      <c r="C134" s="143"/>
      <c r="E134" s="1"/>
      <c r="F134" s="1"/>
      <c r="G134" s="1"/>
      <c r="H134" s="1"/>
    </row>
    <row r="135" spans="1:8">
      <c r="A135" s="1"/>
      <c r="B135" s="143"/>
      <c r="C135" s="143"/>
      <c r="E135" s="1"/>
      <c r="F135" s="1"/>
      <c r="G135" s="1"/>
      <c r="H135" s="1"/>
    </row>
    <row r="136" spans="1:8">
      <c r="A136" s="1"/>
      <c r="B136" s="143"/>
      <c r="C136" s="143"/>
      <c r="E136" s="1"/>
      <c r="F136" s="1"/>
      <c r="G136" s="1"/>
      <c r="H136" s="1"/>
    </row>
    <row r="137" spans="1:8">
      <c r="A137" s="1"/>
      <c r="B137" s="143"/>
      <c r="C137" s="143"/>
      <c r="E137" s="1"/>
      <c r="F137" s="1"/>
      <c r="G137" s="1"/>
      <c r="H137" s="1"/>
    </row>
    <row r="138" spans="1:8">
      <c r="A138" s="1"/>
      <c r="B138" s="143"/>
      <c r="C138" s="143"/>
      <c r="E138" s="1"/>
      <c r="F138" s="1"/>
      <c r="G138" s="1"/>
      <c r="H138" s="1"/>
    </row>
  </sheetData>
  <mergeCells count="5">
    <mergeCell ref="C1:H1"/>
    <mergeCell ref="I1:K1"/>
    <mergeCell ref="A11:B11"/>
    <mergeCell ref="A1:A2"/>
    <mergeCell ref="B1:B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workbookViewId="0">
      <pane xSplit="2" ySplit="2" topLeftCell="C3" activePane="bottomRight" state="frozen"/>
      <selection/>
      <selection pane="topRight"/>
      <selection pane="bottomLeft"/>
      <selection pane="bottomRight" activeCell="C35" sqref="C35"/>
    </sheetView>
  </sheetViews>
  <sheetFormatPr defaultColWidth="9.025" defaultRowHeight="13.5"/>
  <cols>
    <col min="2" max="2" width="9.025" style="36" customWidth="true"/>
    <col min="3" max="3" width="13.1166666666667" style="36" customWidth="true"/>
    <col min="4" max="4" width="13.1166666666667" style="4" customWidth="true"/>
    <col min="5" max="8" width="13.1166666666667" style="2" customWidth="true"/>
    <col min="9" max="9" width="13.1166666666667" style="94" customWidth="true"/>
    <col min="10" max="11" width="13.1166666666667" style="95" customWidth="true"/>
    <col min="13" max="13" width="10.8833333333333" style="2" customWidth="true"/>
  </cols>
  <sheetData>
    <row r="1" s="1" customFormat="true" ht="37.5" customHeight="true" spans="1:11">
      <c r="A1" s="38"/>
      <c r="B1" s="125" t="s">
        <v>0</v>
      </c>
      <c r="C1" s="39" t="s">
        <v>22</v>
      </c>
      <c r="D1" s="40"/>
      <c r="E1" s="40"/>
      <c r="F1" s="40"/>
      <c r="G1" s="40"/>
      <c r="H1" s="64"/>
      <c r="I1" s="136" t="s">
        <v>23</v>
      </c>
      <c r="J1" s="137"/>
      <c r="K1" s="138"/>
    </row>
    <row r="2" s="35" customFormat="true" ht="33" customHeight="true" spans="1:11">
      <c r="A2" s="126"/>
      <c r="B2" s="127"/>
      <c r="C2" s="38" t="s">
        <v>3</v>
      </c>
      <c r="D2" s="128" t="s">
        <v>4</v>
      </c>
      <c r="E2" s="38" t="s">
        <v>5</v>
      </c>
      <c r="F2" s="38" t="s">
        <v>6</v>
      </c>
      <c r="G2" s="38" t="s">
        <v>7</v>
      </c>
      <c r="H2" s="38" t="s">
        <v>8</v>
      </c>
      <c r="I2" s="139" t="s">
        <v>9</v>
      </c>
      <c r="J2" s="140" t="s">
        <v>10</v>
      </c>
      <c r="K2" s="141" t="s">
        <v>11</v>
      </c>
    </row>
    <row r="3" ht="22.5" customHeight="true" spans="1:11">
      <c r="A3" s="129" t="s">
        <v>12</v>
      </c>
      <c r="B3" s="130">
        <v>46296</v>
      </c>
      <c r="C3" s="98"/>
      <c r="D3" s="131" t="s">
        <v>13</v>
      </c>
      <c r="E3" s="132">
        <v>7.5003</v>
      </c>
      <c r="F3" s="134">
        <f>C3/E3-1</f>
        <v>-1</v>
      </c>
      <c r="G3" s="132">
        <v>6.8071</v>
      </c>
      <c r="H3" s="134">
        <f>C3/G3-1</f>
        <v>-1</v>
      </c>
      <c r="I3" s="13">
        <f>SUM($C$3:C3)</f>
        <v>0</v>
      </c>
      <c r="J3" s="122">
        <f>I3/SUM($E$3:E3)-1</f>
        <v>-1</v>
      </c>
      <c r="K3" s="123">
        <f>I3/SUM($G$3:G3)-1</f>
        <v>-1</v>
      </c>
    </row>
    <row r="4" ht="22.5" customHeight="true" spans="1:11">
      <c r="A4" s="129" t="s">
        <v>14</v>
      </c>
      <c r="B4" s="130">
        <v>46297</v>
      </c>
      <c r="C4" s="132"/>
      <c r="D4" s="131" t="e">
        <f t="shared" ref="D3:D9" si="0">(C4-C3)/C3</f>
        <v>#DIV/0!</v>
      </c>
      <c r="E4" s="132">
        <v>6.1383</v>
      </c>
      <c r="F4" s="134">
        <f t="shared" ref="F4:F9" si="1">C4/E4-1</f>
        <v>-1</v>
      </c>
      <c r="G4" s="132">
        <v>6.6591</v>
      </c>
      <c r="H4" s="134">
        <f t="shared" ref="H4:H9" si="2">C4/G4-1</f>
        <v>-1</v>
      </c>
      <c r="I4" s="13">
        <f>SUM($C$3:C4)</f>
        <v>0</v>
      </c>
      <c r="J4" s="122">
        <f>I4/SUM($E$3:E4)-1</f>
        <v>-1</v>
      </c>
      <c r="K4" s="123">
        <f>I4/SUM($G$3:G4)-1</f>
        <v>-1</v>
      </c>
    </row>
    <row r="5" ht="22.5" customHeight="true" spans="1:11">
      <c r="A5" s="129" t="s">
        <v>15</v>
      </c>
      <c r="B5" s="130">
        <v>46298</v>
      </c>
      <c r="C5" s="132"/>
      <c r="D5" s="131" t="e">
        <f t="shared" si="0"/>
        <v>#DIV/0!</v>
      </c>
      <c r="E5" s="132">
        <v>7.0573</v>
      </c>
      <c r="F5" s="134">
        <f t="shared" si="1"/>
        <v>-1</v>
      </c>
      <c r="G5" s="132">
        <v>6.2842</v>
      </c>
      <c r="H5" s="134">
        <f t="shared" si="2"/>
        <v>-1</v>
      </c>
      <c r="I5" s="13">
        <f>SUM($C$3:C5)</f>
        <v>0</v>
      </c>
      <c r="J5" s="122">
        <f>I5/SUM($E$3:E5)-1</f>
        <v>-1</v>
      </c>
      <c r="K5" s="123">
        <f>I5/SUM($G$3:G5)-1</f>
        <v>-1</v>
      </c>
    </row>
    <row r="6" ht="22.5" customHeight="true" spans="1:11">
      <c r="A6" s="129" t="s">
        <v>16</v>
      </c>
      <c r="B6" s="130">
        <v>46299</v>
      </c>
      <c r="C6" s="132"/>
      <c r="D6" s="131" t="e">
        <f t="shared" si="0"/>
        <v>#DIV/0!</v>
      </c>
      <c r="E6" s="132">
        <v>6.4868</v>
      </c>
      <c r="F6" s="134">
        <f t="shared" si="1"/>
        <v>-1</v>
      </c>
      <c r="G6" s="132">
        <v>6.5389</v>
      </c>
      <c r="H6" s="134">
        <f t="shared" si="2"/>
        <v>-1</v>
      </c>
      <c r="I6" s="13">
        <f>SUM($C$3:C6)</f>
        <v>0</v>
      </c>
      <c r="J6" s="122">
        <f>I6/SUM($E$3:E6)-1</f>
        <v>-1</v>
      </c>
      <c r="K6" s="123">
        <f>I6/SUM($G$3:G6)-1</f>
        <v>-1</v>
      </c>
    </row>
    <row r="7" ht="22.5" customHeight="true" spans="1:11">
      <c r="A7" s="129" t="s">
        <v>17</v>
      </c>
      <c r="B7" s="130">
        <v>46300</v>
      </c>
      <c r="C7" s="132"/>
      <c r="D7" s="131" t="e">
        <f t="shared" si="0"/>
        <v>#DIV/0!</v>
      </c>
      <c r="E7" s="132">
        <v>6.8157</v>
      </c>
      <c r="F7" s="134">
        <f t="shared" si="1"/>
        <v>-1</v>
      </c>
      <c r="G7" s="132">
        <v>6.825</v>
      </c>
      <c r="H7" s="134">
        <f t="shared" si="2"/>
        <v>-1</v>
      </c>
      <c r="I7" s="13">
        <f>SUM($C$3:C7)</f>
        <v>0</v>
      </c>
      <c r="J7" s="122">
        <f>I7/SUM($E$3:E7)-1</f>
        <v>-1</v>
      </c>
      <c r="K7" s="123">
        <f>I7/SUM($G$3:G7)-1</f>
        <v>-1</v>
      </c>
    </row>
    <row r="8" ht="22.5" customHeight="true" spans="1:11">
      <c r="A8" s="129" t="s">
        <v>18</v>
      </c>
      <c r="B8" s="130">
        <v>46301</v>
      </c>
      <c r="C8" s="132"/>
      <c r="D8" s="131" t="e">
        <f>(C8-C7)/C7</f>
        <v>#DIV/0!</v>
      </c>
      <c r="E8" s="132">
        <v>7.5646</v>
      </c>
      <c r="F8" s="134">
        <f>C8/E8-1</f>
        <v>-1</v>
      </c>
      <c r="G8" s="132">
        <v>7.1969</v>
      </c>
      <c r="H8" s="134">
        <f>C8/G8-1</f>
        <v>-1</v>
      </c>
      <c r="I8" s="13">
        <f>SUM($C$3:C8)</f>
        <v>0</v>
      </c>
      <c r="J8" s="122">
        <f>I8/SUM($E$3:E8)-1</f>
        <v>-1</v>
      </c>
      <c r="K8" s="123">
        <f>I8/SUM($G$3:G8)-1</f>
        <v>-1</v>
      </c>
    </row>
    <row r="9" ht="22.5" customHeight="true" spans="1:11">
      <c r="A9" s="129" t="s">
        <v>19</v>
      </c>
      <c r="B9" s="130">
        <v>46302</v>
      </c>
      <c r="C9" s="132"/>
      <c r="D9" s="131" t="e">
        <f t="shared" si="0"/>
        <v>#DIV/0!</v>
      </c>
      <c r="E9" s="132">
        <v>7.1514</v>
      </c>
      <c r="F9" s="134">
        <f t="shared" si="1"/>
        <v>-1</v>
      </c>
      <c r="G9" s="132">
        <v>7.0279</v>
      </c>
      <c r="H9" s="134">
        <f t="shared" si="2"/>
        <v>-1</v>
      </c>
      <c r="I9" s="13">
        <f>SUM($C$3:C9)</f>
        <v>0</v>
      </c>
      <c r="J9" s="122">
        <f>I9/SUM($E$3:E9)-1</f>
        <v>-1</v>
      </c>
      <c r="K9" s="123">
        <f>I9/SUM($G$3:G9)-1</f>
        <v>-1</v>
      </c>
    </row>
    <row r="10" ht="22.5" customHeight="true" spans="1:11">
      <c r="A10" s="129" t="s">
        <v>20</v>
      </c>
      <c r="B10" s="130">
        <v>46303</v>
      </c>
      <c r="C10" s="133" t="s">
        <v>13</v>
      </c>
      <c r="D10" s="131" t="s">
        <v>13</v>
      </c>
      <c r="E10" s="132">
        <v>7.5516</v>
      </c>
      <c r="F10" s="134" t="s">
        <v>13</v>
      </c>
      <c r="G10" s="132" t="s">
        <v>13</v>
      </c>
      <c r="H10" s="134" t="s">
        <v>13</v>
      </c>
      <c r="I10" s="13"/>
      <c r="J10" s="122"/>
      <c r="K10" s="123"/>
    </row>
    <row r="11" ht="22.5" customHeight="true" spans="1:11">
      <c r="A11" s="16" t="s">
        <v>21</v>
      </c>
      <c r="B11" s="128"/>
      <c r="C11" s="132">
        <f>SUM(C3:C9)/7</f>
        <v>0</v>
      </c>
      <c r="D11" s="14" t="s">
        <v>13</v>
      </c>
      <c r="E11" s="135">
        <f>SUM(E3:E10)/8</f>
        <v>7.03325</v>
      </c>
      <c r="F11" s="134">
        <f>C11/E11-1</f>
        <v>-1</v>
      </c>
      <c r="G11" s="135">
        <f>SUM(G3:G9)/7</f>
        <v>6.76272857142857</v>
      </c>
      <c r="H11" s="134">
        <f>C11/G11-1</f>
        <v>-1</v>
      </c>
      <c r="I11" s="111"/>
      <c r="J11" s="112"/>
      <c r="K11" s="123"/>
    </row>
  </sheetData>
  <mergeCells count="5">
    <mergeCell ref="C1:H1"/>
    <mergeCell ref="I1:K1"/>
    <mergeCell ref="A11:B11"/>
    <mergeCell ref="A1:A2"/>
    <mergeCell ref="B1:B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7"/>
  <sheetViews>
    <sheetView workbookViewId="0">
      <pane xSplit="2" ySplit="2" topLeftCell="C3" activePane="bottomRight" state="frozen"/>
      <selection/>
      <selection pane="topRight"/>
      <selection pane="bottomLeft"/>
      <selection pane="bottomRight" activeCell="K7" sqref="K7"/>
    </sheetView>
  </sheetViews>
  <sheetFormatPr defaultColWidth="9.025" defaultRowHeight="13.5"/>
  <cols>
    <col min="2" max="2" width="9.025" style="36" customWidth="true"/>
    <col min="3" max="3" width="11.1" style="36" customWidth="true"/>
    <col min="4" max="4" width="13.1166666666667" style="4" customWidth="true"/>
    <col min="5" max="8" width="11.6" style="2" customWidth="true"/>
    <col min="9" max="9" width="13.1166666666667" style="18" customWidth="true"/>
    <col min="10" max="11" width="13.1166666666667" style="95" customWidth="true"/>
    <col min="14" max="14" width="12.8" style="2" customWidth="true"/>
  </cols>
  <sheetData>
    <row r="1" s="1" customFormat="true" ht="37.5" customHeight="true" spans="1:11">
      <c r="A1" s="78"/>
      <c r="B1" s="78" t="s">
        <v>0</v>
      </c>
      <c r="C1" s="114" t="s">
        <v>24</v>
      </c>
      <c r="D1" s="115"/>
      <c r="E1" s="115"/>
      <c r="F1" s="115"/>
      <c r="G1" s="115"/>
      <c r="H1" s="119"/>
      <c r="I1" s="104" t="s">
        <v>25</v>
      </c>
      <c r="J1" s="105"/>
      <c r="K1" s="106"/>
    </row>
    <row r="2" s="1" customFormat="true" ht="24" customHeight="true" spans="1:11">
      <c r="A2" s="41"/>
      <c r="B2" s="41"/>
      <c r="C2" s="78" t="s">
        <v>3</v>
      </c>
      <c r="D2" s="78" t="s">
        <v>4</v>
      </c>
      <c r="E2" s="78" t="s">
        <v>5</v>
      </c>
      <c r="F2" s="78" t="s">
        <v>6</v>
      </c>
      <c r="G2" s="78" t="s">
        <v>7</v>
      </c>
      <c r="H2" s="78" t="s">
        <v>8</v>
      </c>
      <c r="I2" s="107" t="s">
        <v>9</v>
      </c>
      <c r="J2" s="108" t="s">
        <v>10</v>
      </c>
      <c r="K2" s="109" t="s">
        <v>11</v>
      </c>
    </row>
    <row r="3" ht="22.2" customHeight="true" spans="1:11">
      <c r="A3" s="116" t="s">
        <v>12</v>
      </c>
      <c r="B3" s="116">
        <v>46296</v>
      </c>
      <c r="C3" s="117"/>
      <c r="D3" s="57" t="s">
        <v>13</v>
      </c>
      <c r="E3" s="117">
        <v>86.37</v>
      </c>
      <c r="F3" s="120">
        <f>C3/E3-1</f>
        <v>-1</v>
      </c>
      <c r="G3" s="117">
        <v>70.61</v>
      </c>
      <c r="H3" s="120">
        <f>C3/G3-1</f>
        <v>-1</v>
      </c>
      <c r="I3" s="13">
        <f>SUM($C$3:C3)</f>
        <v>0</v>
      </c>
      <c r="J3" s="122">
        <f>I3/SUM($E$3:E3)-1</f>
        <v>-1</v>
      </c>
      <c r="K3" s="123">
        <f>I3/SUM($G$3:G3)-1</f>
        <v>-1</v>
      </c>
    </row>
    <row r="4" ht="22.2" customHeight="true" spans="1:11">
      <c r="A4" s="116" t="s">
        <v>14</v>
      </c>
      <c r="B4" s="116">
        <v>46297</v>
      </c>
      <c r="C4" s="117"/>
      <c r="D4" s="79" t="e">
        <f t="shared" ref="D4:D9" si="0">(C4-C3)/C3</f>
        <v>#DIV/0!</v>
      </c>
      <c r="E4" s="117">
        <v>81.21</v>
      </c>
      <c r="F4" s="120">
        <f t="shared" ref="F4:F11" si="1">C4/E4-1</f>
        <v>-1</v>
      </c>
      <c r="G4" s="117">
        <v>69.78</v>
      </c>
      <c r="H4" s="120">
        <f t="shared" ref="H4:H11" si="2">C4/G4-1</f>
        <v>-1</v>
      </c>
      <c r="I4" s="13">
        <f>SUM($C$3:C4)</f>
        <v>0</v>
      </c>
      <c r="J4" s="122">
        <f>I4/SUM($E$3:E4)-1</f>
        <v>-1</v>
      </c>
      <c r="K4" s="123">
        <f>I4/SUM($G$3:G4)-1</f>
        <v>-1</v>
      </c>
    </row>
    <row r="5" ht="22.2" customHeight="true" spans="1:11">
      <c r="A5" s="116" t="s">
        <v>15</v>
      </c>
      <c r="B5" s="116">
        <v>46298</v>
      </c>
      <c r="C5" s="117"/>
      <c r="D5" s="79" t="e">
        <f>(C5-C4)/C4</f>
        <v>#DIV/0!</v>
      </c>
      <c r="E5" s="117">
        <v>83.35</v>
      </c>
      <c r="F5" s="120">
        <f>C5/E5-1</f>
        <v>-1</v>
      </c>
      <c r="G5" s="117">
        <v>68.58</v>
      </c>
      <c r="H5" s="120">
        <f>C5/G5-1</f>
        <v>-1</v>
      </c>
      <c r="I5" s="13">
        <f>SUM($C$3:C5)</f>
        <v>0</v>
      </c>
      <c r="J5" s="122">
        <f>I5/SUM($E$3:E5)-1</f>
        <v>-1</v>
      </c>
      <c r="K5" s="123">
        <f>I5/SUM($G$3:G5)-1</f>
        <v>-1</v>
      </c>
    </row>
    <row r="6" ht="22.2" customHeight="true" spans="1:11">
      <c r="A6" s="116" t="s">
        <v>16</v>
      </c>
      <c r="B6" s="116">
        <v>46299</v>
      </c>
      <c r="C6" s="117"/>
      <c r="D6" s="79" t="e">
        <f t="shared" si="0"/>
        <v>#DIV/0!</v>
      </c>
      <c r="E6" s="117">
        <v>81.37</v>
      </c>
      <c r="F6" s="120">
        <f t="shared" si="1"/>
        <v>-1</v>
      </c>
      <c r="G6" s="117">
        <v>65.87</v>
      </c>
      <c r="H6" s="120">
        <f t="shared" si="2"/>
        <v>-1</v>
      </c>
      <c r="I6" s="13">
        <f>SUM($C$3:C6)</f>
        <v>0</v>
      </c>
      <c r="J6" s="122">
        <f>I6/SUM($E$3:E6)-1</f>
        <v>-1</v>
      </c>
      <c r="K6" s="123">
        <f>I6/SUM($G$3:G6)-1</f>
        <v>-1</v>
      </c>
    </row>
    <row r="7" ht="22.2" customHeight="true" spans="1:11">
      <c r="A7" s="116" t="s">
        <v>17</v>
      </c>
      <c r="B7" s="116">
        <v>46300</v>
      </c>
      <c r="C7" s="117"/>
      <c r="D7" s="79" t="e">
        <f t="shared" si="0"/>
        <v>#DIV/0!</v>
      </c>
      <c r="E7" s="117">
        <v>82.81</v>
      </c>
      <c r="F7" s="120">
        <f t="shared" si="1"/>
        <v>-1</v>
      </c>
      <c r="G7" s="117">
        <v>61.8</v>
      </c>
      <c r="H7" s="120">
        <f t="shared" si="2"/>
        <v>-1</v>
      </c>
      <c r="I7" s="13">
        <f>SUM($C$3:C7)</f>
        <v>0</v>
      </c>
      <c r="J7" s="122">
        <f>I7/SUM($E$3:E7)-1</f>
        <v>-1</v>
      </c>
      <c r="K7" s="123">
        <f>I7/SUM($G$3:G7)-1</f>
        <v>-1</v>
      </c>
    </row>
    <row r="8" ht="22.2" customHeight="true" spans="1:11">
      <c r="A8" s="116" t="s">
        <v>18</v>
      </c>
      <c r="B8" s="116">
        <v>46301</v>
      </c>
      <c r="C8" s="117"/>
      <c r="D8" s="79" t="e">
        <f t="shared" si="0"/>
        <v>#DIV/0!</v>
      </c>
      <c r="E8" s="117">
        <v>78.66</v>
      </c>
      <c r="F8" s="120">
        <f t="shared" si="1"/>
        <v>-1</v>
      </c>
      <c r="G8" s="117">
        <v>57.39</v>
      </c>
      <c r="H8" s="120">
        <f t="shared" si="2"/>
        <v>-1</v>
      </c>
      <c r="I8" s="13">
        <f>SUM($C$3:C8)</f>
        <v>0</v>
      </c>
      <c r="J8" s="122">
        <f>I8/SUM($E$3:E8)-1</f>
        <v>-1</v>
      </c>
      <c r="K8" s="123">
        <f>I8/SUM($G$3:G8)-1</f>
        <v>-1</v>
      </c>
    </row>
    <row r="9" ht="22.2" customHeight="true" spans="1:11">
      <c r="A9" s="116" t="s">
        <v>19</v>
      </c>
      <c r="B9" s="116">
        <v>46302</v>
      </c>
      <c r="C9" s="117"/>
      <c r="D9" s="79" t="e">
        <f t="shared" si="0"/>
        <v>#DIV/0!</v>
      </c>
      <c r="E9" s="117">
        <v>76.96</v>
      </c>
      <c r="F9" s="120">
        <f t="shared" si="1"/>
        <v>-1</v>
      </c>
      <c r="G9" s="117">
        <v>57.8</v>
      </c>
      <c r="H9" s="120">
        <f t="shared" si="2"/>
        <v>-1</v>
      </c>
      <c r="I9" s="13">
        <f>SUM($C$3:C9)</f>
        <v>0</v>
      </c>
      <c r="J9" s="122">
        <f>I9/SUM($E$3:E9)-1</f>
        <v>-1</v>
      </c>
      <c r="K9" s="123">
        <f>I9/SUM($G$3:G9)-1</f>
        <v>-1</v>
      </c>
    </row>
    <row r="10" ht="22.2" customHeight="true" spans="1:11">
      <c r="A10" s="116" t="s">
        <v>20</v>
      </c>
      <c r="B10" s="116">
        <v>46303</v>
      </c>
      <c r="C10" s="57" t="s">
        <v>13</v>
      </c>
      <c r="D10" s="79" t="s">
        <v>13</v>
      </c>
      <c r="E10" s="117">
        <v>77.4</v>
      </c>
      <c r="F10" s="120" t="s">
        <v>13</v>
      </c>
      <c r="G10" s="117" t="s">
        <v>13</v>
      </c>
      <c r="H10" s="120" t="s">
        <v>13</v>
      </c>
      <c r="I10" s="13"/>
      <c r="J10" s="122"/>
      <c r="K10" s="123"/>
    </row>
    <row r="11" ht="22.2" customHeight="true" spans="1:11">
      <c r="A11" s="80" t="s">
        <v>21</v>
      </c>
      <c r="B11" s="57"/>
      <c r="C11" s="117">
        <f>SUM(C3:C9)/7</f>
        <v>0</v>
      </c>
      <c r="D11" s="57" t="s">
        <v>13</v>
      </c>
      <c r="E11" s="121">
        <f>SUM(E3:E10)/8</f>
        <v>81.01625</v>
      </c>
      <c r="F11" s="120">
        <f t="shared" si="1"/>
        <v>-1</v>
      </c>
      <c r="G11" s="121">
        <f>SUM(G3:G9)/7</f>
        <v>64.5471428571429</v>
      </c>
      <c r="H11" s="120">
        <f t="shared" si="2"/>
        <v>-1</v>
      </c>
      <c r="I11" s="57"/>
      <c r="J11" s="57"/>
      <c r="K11" s="124"/>
    </row>
    <row r="12" spans="2:11">
      <c r="B12"/>
      <c r="C12"/>
      <c r="D12"/>
      <c r="I12"/>
      <c r="J12"/>
      <c r="K12"/>
    </row>
    <row r="13" spans="1:9">
      <c r="A13" s="17"/>
      <c r="B13" s="118"/>
      <c r="C13" s="118"/>
      <c r="D13" s="36"/>
      <c r="E13" s="17"/>
      <c r="F13" s="17"/>
      <c r="G13" s="17"/>
      <c r="H13" s="17"/>
      <c r="I13" s="1"/>
    </row>
    <row r="14" spans="1:9">
      <c r="A14" s="17"/>
      <c r="B14" s="118"/>
      <c r="C14" s="118"/>
      <c r="D14" s="36"/>
      <c r="E14" s="17"/>
      <c r="F14" s="17"/>
      <c r="G14" s="17"/>
      <c r="H14" s="17"/>
      <c r="I14" s="1"/>
    </row>
    <row r="15" spans="1:9">
      <c r="A15" s="17"/>
      <c r="B15" s="118"/>
      <c r="C15" s="118"/>
      <c r="D15" s="36"/>
      <c r="E15" s="17"/>
      <c r="F15" s="17"/>
      <c r="G15" s="17"/>
      <c r="H15" s="17"/>
      <c r="I15" s="1"/>
    </row>
    <row r="16" spans="1:9">
      <c r="A16" s="17"/>
      <c r="B16" s="118"/>
      <c r="C16" s="118"/>
      <c r="D16" s="36"/>
      <c r="E16" s="17"/>
      <c r="F16" s="17"/>
      <c r="G16" s="17"/>
      <c r="H16" s="17"/>
      <c r="I16" s="1"/>
    </row>
    <row r="17" spans="1:9">
      <c r="A17" s="17"/>
      <c r="B17" s="118"/>
      <c r="C17" s="118"/>
      <c r="D17" s="36"/>
      <c r="E17" s="17"/>
      <c r="F17" s="17"/>
      <c r="G17" s="17"/>
      <c r="H17" s="17"/>
      <c r="I17" s="1"/>
    </row>
    <row r="18" spans="1:9">
      <c r="A18" s="17"/>
      <c r="B18" s="118"/>
      <c r="C18" s="118"/>
      <c r="D18" s="36"/>
      <c r="E18" s="17"/>
      <c r="F18" s="17"/>
      <c r="G18" s="17"/>
      <c r="H18" s="17"/>
      <c r="I18" s="1"/>
    </row>
    <row r="19" spans="1:9">
      <c r="A19" s="17"/>
      <c r="B19" s="118"/>
      <c r="C19" s="118"/>
      <c r="D19" s="36"/>
      <c r="E19" s="17"/>
      <c r="F19" s="17"/>
      <c r="G19" s="17"/>
      <c r="H19" s="17"/>
      <c r="I19" s="1"/>
    </row>
    <row r="20" spans="1:9">
      <c r="A20" s="17"/>
      <c r="B20" s="118"/>
      <c r="C20" s="118"/>
      <c r="D20" s="36"/>
      <c r="E20" s="17"/>
      <c r="F20" s="17"/>
      <c r="G20" s="17"/>
      <c r="H20" s="17"/>
      <c r="I20" s="1"/>
    </row>
    <row r="21" spans="1:9">
      <c r="A21" s="17"/>
      <c r="B21" s="118"/>
      <c r="C21" s="118"/>
      <c r="D21" s="36"/>
      <c r="E21" s="17"/>
      <c r="F21" s="17"/>
      <c r="G21" s="17"/>
      <c r="H21" s="17"/>
      <c r="I21" s="1"/>
    </row>
    <row r="22" spans="1:9">
      <c r="A22" s="17"/>
      <c r="B22" s="118"/>
      <c r="C22" s="118"/>
      <c r="D22" s="36"/>
      <c r="E22" s="17"/>
      <c r="F22" s="17"/>
      <c r="G22" s="17"/>
      <c r="H22" s="17"/>
      <c r="I22" s="1"/>
    </row>
    <row r="23" spans="1:9">
      <c r="A23" s="17"/>
      <c r="B23" s="118"/>
      <c r="C23" s="118"/>
      <c r="D23" s="36"/>
      <c r="E23" s="17"/>
      <c r="F23" s="17"/>
      <c r="G23" s="17"/>
      <c r="H23" s="17"/>
      <c r="I23" s="1"/>
    </row>
    <row r="24" spans="1:9">
      <c r="A24" s="17"/>
      <c r="B24" s="118"/>
      <c r="C24" s="118"/>
      <c r="D24" s="36"/>
      <c r="E24" s="17"/>
      <c r="F24" s="17"/>
      <c r="G24" s="17"/>
      <c r="H24" s="17"/>
      <c r="I24" s="1"/>
    </row>
    <row r="25" spans="1:9">
      <c r="A25" s="17"/>
      <c r="B25" s="118"/>
      <c r="C25" s="118"/>
      <c r="D25" s="36"/>
      <c r="E25" s="17"/>
      <c r="F25" s="17"/>
      <c r="G25" s="17"/>
      <c r="H25" s="17"/>
      <c r="I25" s="1"/>
    </row>
    <row r="26" spans="1:9">
      <c r="A26" s="17"/>
      <c r="B26" s="118"/>
      <c r="C26" s="118"/>
      <c r="D26" s="36"/>
      <c r="E26" s="17"/>
      <c r="F26" s="17"/>
      <c r="G26" s="17"/>
      <c r="H26" s="17"/>
      <c r="I26" s="1"/>
    </row>
    <row r="27" spans="1:9">
      <c r="A27" s="17"/>
      <c r="B27" s="118"/>
      <c r="C27" s="118"/>
      <c r="D27" s="36"/>
      <c r="E27" s="17"/>
      <c r="F27" s="17"/>
      <c r="G27" s="17"/>
      <c r="H27" s="17"/>
      <c r="I27" s="1"/>
    </row>
    <row r="28" spans="1:9">
      <c r="A28" s="17"/>
      <c r="B28" s="118"/>
      <c r="C28" s="118"/>
      <c r="D28" s="36"/>
      <c r="E28" s="17"/>
      <c r="F28" s="17"/>
      <c r="G28" s="17"/>
      <c r="H28" s="17"/>
      <c r="I28" s="1"/>
    </row>
    <row r="29" spans="1:9">
      <c r="A29" s="17"/>
      <c r="B29" s="118"/>
      <c r="C29" s="118"/>
      <c r="D29" s="36"/>
      <c r="E29" s="17"/>
      <c r="F29" s="17"/>
      <c r="G29" s="17"/>
      <c r="H29" s="17"/>
      <c r="I29" s="1"/>
    </row>
    <row r="30" spans="1:9">
      <c r="A30" s="17"/>
      <c r="B30" s="118"/>
      <c r="C30" s="118"/>
      <c r="D30" s="36"/>
      <c r="E30" s="17"/>
      <c r="F30" s="17"/>
      <c r="G30" s="17"/>
      <c r="H30" s="17"/>
      <c r="I30" s="1"/>
    </row>
    <row r="31" spans="1:9">
      <c r="A31" s="17"/>
      <c r="B31" s="118"/>
      <c r="C31" s="118"/>
      <c r="D31" s="36"/>
      <c r="E31" s="17"/>
      <c r="F31" s="17"/>
      <c r="G31" s="17"/>
      <c r="H31" s="17"/>
      <c r="I31" s="1"/>
    </row>
    <row r="32" spans="1:9">
      <c r="A32" s="17"/>
      <c r="B32" s="118"/>
      <c r="C32" s="118"/>
      <c r="D32" s="36"/>
      <c r="E32" s="17"/>
      <c r="F32" s="17"/>
      <c r="G32" s="17"/>
      <c r="H32" s="17"/>
      <c r="I32" s="1"/>
    </row>
    <row r="33" spans="1:9">
      <c r="A33" s="17"/>
      <c r="B33" s="118"/>
      <c r="C33" s="118"/>
      <c r="D33" s="36"/>
      <c r="E33" s="17"/>
      <c r="F33" s="17"/>
      <c r="G33" s="17"/>
      <c r="H33" s="17"/>
      <c r="I33" s="1"/>
    </row>
    <row r="34" spans="1:9">
      <c r="A34" s="17"/>
      <c r="B34" s="118"/>
      <c r="C34" s="118"/>
      <c r="D34" s="36"/>
      <c r="E34" s="17"/>
      <c r="F34" s="17"/>
      <c r="G34" s="17"/>
      <c r="H34" s="17"/>
      <c r="I34" s="1"/>
    </row>
    <row r="35" spans="1:9">
      <c r="A35" s="17"/>
      <c r="B35" s="118"/>
      <c r="C35" s="118"/>
      <c r="D35" s="36"/>
      <c r="E35" s="17"/>
      <c r="F35" s="17"/>
      <c r="G35" s="17"/>
      <c r="H35" s="17"/>
      <c r="I35" s="1"/>
    </row>
    <row r="36" spans="1:9">
      <c r="A36" s="17"/>
      <c r="B36" s="118"/>
      <c r="C36" s="118"/>
      <c r="D36" s="36"/>
      <c r="E36" s="17"/>
      <c r="F36" s="17"/>
      <c r="G36" s="17"/>
      <c r="H36" s="17"/>
      <c r="I36" s="1"/>
    </row>
    <row r="37" spans="1:9">
      <c r="A37" s="17"/>
      <c r="B37" s="118"/>
      <c r="C37" s="118"/>
      <c r="D37" s="36"/>
      <c r="E37" s="17"/>
      <c r="F37" s="17"/>
      <c r="G37" s="17"/>
      <c r="H37" s="17"/>
      <c r="I37" s="1"/>
    </row>
    <row r="38" spans="1:9">
      <c r="A38" s="17"/>
      <c r="B38" s="118"/>
      <c r="C38" s="118"/>
      <c r="D38" s="36"/>
      <c r="E38" s="17"/>
      <c r="F38" s="17"/>
      <c r="G38" s="17"/>
      <c r="H38" s="17"/>
      <c r="I38" s="1"/>
    </row>
    <row r="39" spans="1:9">
      <c r="A39" s="17"/>
      <c r="B39" s="118"/>
      <c r="C39" s="118"/>
      <c r="D39" s="36"/>
      <c r="E39" s="17"/>
      <c r="F39" s="17"/>
      <c r="G39" s="17"/>
      <c r="H39" s="17"/>
      <c r="I39" s="1"/>
    </row>
    <row r="40" spans="1:9">
      <c r="A40" s="17"/>
      <c r="B40" s="118"/>
      <c r="C40" s="118"/>
      <c r="D40" s="36"/>
      <c r="E40" s="17"/>
      <c r="F40" s="17"/>
      <c r="G40" s="17"/>
      <c r="H40" s="17"/>
      <c r="I40" s="1"/>
    </row>
    <row r="41" spans="1:9">
      <c r="A41" s="17"/>
      <c r="B41" s="118"/>
      <c r="C41" s="118"/>
      <c r="D41" s="36"/>
      <c r="E41" s="17"/>
      <c r="F41" s="17"/>
      <c r="G41" s="17"/>
      <c r="H41" s="17"/>
      <c r="I41" s="1"/>
    </row>
    <row r="42" spans="1:9">
      <c r="A42" s="17"/>
      <c r="B42" s="118"/>
      <c r="C42" s="118"/>
      <c r="D42" s="36"/>
      <c r="E42" s="17"/>
      <c r="F42" s="17"/>
      <c r="G42" s="17"/>
      <c r="H42" s="17"/>
      <c r="I42" s="1"/>
    </row>
    <row r="43" spans="1:9">
      <c r="A43" s="17"/>
      <c r="B43" s="118"/>
      <c r="C43" s="118"/>
      <c r="D43" s="36"/>
      <c r="E43" s="17"/>
      <c r="F43" s="17"/>
      <c r="G43" s="17"/>
      <c r="H43" s="17"/>
      <c r="I43" s="1"/>
    </row>
    <row r="44" spans="1:9">
      <c r="A44" s="17"/>
      <c r="B44" s="118"/>
      <c r="C44" s="118"/>
      <c r="D44" s="36"/>
      <c r="E44" s="17"/>
      <c r="F44" s="17"/>
      <c r="G44" s="17"/>
      <c r="H44" s="17"/>
      <c r="I44" s="1"/>
    </row>
    <row r="45" spans="1:9">
      <c r="A45" s="17"/>
      <c r="B45" s="118"/>
      <c r="C45" s="118"/>
      <c r="D45" s="36"/>
      <c r="E45" s="17"/>
      <c r="F45" s="17"/>
      <c r="G45" s="17"/>
      <c r="H45" s="17"/>
      <c r="I45" s="1"/>
    </row>
    <row r="46" spans="1:9">
      <c r="A46" s="17"/>
      <c r="B46" s="118"/>
      <c r="C46" s="118"/>
      <c r="D46" s="36"/>
      <c r="E46" s="17"/>
      <c r="F46" s="17"/>
      <c r="G46" s="17"/>
      <c r="H46" s="17"/>
      <c r="I46" s="1"/>
    </row>
    <row r="47" spans="1:9">
      <c r="A47" s="17"/>
      <c r="B47" s="118"/>
      <c r="C47" s="118"/>
      <c r="D47" s="36"/>
      <c r="E47" s="17"/>
      <c r="F47" s="17"/>
      <c r="G47" s="17"/>
      <c r="H47" s="17"/>
      <c r="I47" s="1"/>
    </row>
    <row r="48" spans="1:9">
      <c r="A48" s="17"/>
      <c r="B48" s="118"/>
      <c r="C48" s="118"/>
      <c r="D48" s="36"/>
      <c r="E48" s="17"/>
      <c r="F48" s="17"/>
      <c r="G48" s="17"/>
      <c r="H48" s="17"/>
      <c r="I48" s="1"/>
    </row>
    <row r="49" spans="1:9">
      <c r="A49" s="17"/>
      <c r="B49" s="118"/>
      <c r="C49" s="118"/>
      <c r="D49" s="36"/>
      <c r="E49" s="17"/>
      <c r="F49" s="17"/>
      <c r="G49" s="17"/>
      <c r="H49" s="17"/>
      <c r="I49" s="1"/>
    </row>
    <row r="50" spans="1:9">
      <c r="A50" s="17"/>
      <c r="B50" s="118"/>
      <c r="C50" s="118"/>
      <c r="D50" s="36"/>
      <c r="E50" s="17"/>
      <c r="F50" s="17"/>
      <c r="G50" s="17"/>
      <c r="H50" s="17"/>
      <c r="I50" s="1"/>
    </row>
    <row r="51" spans="1:9">
      <c r="A51" s="17"/>
      <c r="B51" s="118"/>
      <c r="C51" s="118"/>
      <c r="D51" s="36"/>
      <c r="E51" s="17"/>
      <c r="F51" s="17"/>
      <c r="G51" s="17"/>
      <c r="H51" s="17"/>
      <c r="I51" s="1"/>
    </row>
    <row r="52" spans="1:9">
      <c r="A52" s="17"/>
      <c r="B52" s="118"/>
      <c r="C52" s="118"/>
      <c r="D52" s="36"/>
      <c r="E52" s="17"/>
      <c r="F52" s="17"/>
      <c r="G52" s="17"/>
      <c r="H52" s="17"/>
      <c r="I52" s="1"/>
    </row>
    <row r="53" spans="1:9">
      <c r="A53" s="17"/>
      <c r="B53" s="118"/>
      <c r="C53" s="118"/>
      <c r="D53" s="36"/>
      <c r="E53" s="17"/>
      <c r="F53" s="17"/>
      <c r="G53" s="17"/>
      <c r="H53" s="17"/>
      <c r="I53" s="1"/>
    </row>
    <row r="54" spans="1:9">
      <c r="A54" s="17"/>
      <c r="B54" s="118"/>
      <c r="C54" s="118"/>
      <c r="D54" s="36"/>
      <c r="E54" s="17"/>
      <c r="F54" s="17"/>
      <c r="G54" s="17"/>
      <c r="H54" s="17"/>
      <c r="I54" s="1"/>
    </row>
    <row r="55" spans="1:9">
      <c r="A55" s="17"/>
      <c r="B55" s="118"/>
      <c r="C55" s="118"/>
      <c r="D55" s="36"/>
      <c r="E55" s="17"/>
      <c r="F55" s="17"/>
      <c r="G55" s="17"/>
      <c r="H55" s="17"/>
      <c r="I55" s="1"/>
    </row>
    <row r="56" spans="1:9">
      <c r="A56" s="17"/>
      <c r="B56" s="118"/>
      <c r="C56" s="118"/>
      <c r="D56" s="36"/>
      <c r="E56" s="17"/>
      <c r="F56" s="17"/>
      <c r="G56" s="17"/>
      <c r="H56" s="17"/>
      <c r="I56" s="1"/>
    </row>
    <row r="57" spans="1:9">
      <c r="A57" s="17"/>
      <c r="B57" s="118"/>
      <c r="C57" s="118"/>
      <c r="D57" s="36"/>
      <c r="E57" s="17"/>
      <c r="F57" s="17"/>
      <c r="G57" s="17"/>
      <c r="H57" s="17"/>
      <c r="I57" s="1"/>
    </row>
    <row r="58" spans="1:9">
      <c r="A58" s="17"/>
      <c r="B58" s="118"/>
      <c r="C58" s="118"/>
      <c r="D58" s="36"/>
      <c r="E58" s="17"/>
      <c r="F58" s="17"/>
      <c r="G58" s="17"/>
      <c r="H58" s="17"/>
      <c r="I58" s="1"/>
    </row>
    <row r="59" spans="1:9">
      <c r="A59" s="17"/>
      <c r="B59" s="118"/>
      <c r="C59" s="118"/>
      <c r="D59" s="36"/>
      <c r="E59" s="17"/>
      <c r="F59" s="17"/>
      <c r="G59" s="17"/>
      <c r="H59" s="17"/>
      <c r="I59" s="1"/>
    </row>
    <row r="60" spans="1:9">
      <c r="A60" s="17"/>
      <c r="B60" s="118"/>
      <c r="C60" s="118"/>
      <c r="D60" s="36"/>
      <c r="E60" s="17"/>
      <c r="F60" s="17"/>
      <c r="G60" s="17"/>
      <c r="H60" s="17"/>
      <c r="I60" s="1"/>
    </row>
    <row r="61" spans="1:9">
      <c r="A61" s="17"/>
      <c r="B61" s="118"/>
      <c r="C61" s="118"/>
      <c r="D61" s="36"/>
      <c r="E61" s="17"/>
      <c r="F61" s="17"/>
      <c r="G61" s="17"/>
      <c r="H61" s="17"/>
      <c r="I61" s="1"/>
    </row>
    <row r="62" spans="1:9">
      <c r="A62" s="17"/>
      <c r="B62" s="118"/>
      <c r="C62" s="118"/>
      <c r="D62" s="36"/>
      <c r="E62" s="17"/>
      <c r="F62" s="17"/>
      <c r="G62" s="17"/>
      <c r="H62" s="17"/>
      <c r="I62" s="1"/>
    </row>
    <row r="63" spans="1:9">
      <c r="A63" s="17"/>
      <c r="B63" s="118"/>
      <c r="C63" s="118"/>
      <c r="D63" s="36"/>
      <c r="E63" s="17"/>
      <c r="F63" s="17"/>
      <c r="G63" s="17"/>
      <c r="H63" s="17"/>
      <c r="I63" s="1"/>
    </row>
    <row r="64" spans="1:9">
      <c r="A64" s="17"/>
      <c r="B64" s="118"/>
      <c r="C64" s="118"/>
      <c r="D64" s="36"/>
      <c r="E64" s="17"/>
      <c r="F64" s="17"/>
      <c r="G64" s="17"/>
      <c r="H64" s="17"/>
      <c r="I64" s="1"/>
    </row>
    <row r="65" spans="1:9">
      <c r="A65" s="17"/>
      <c r="B65" s="118"/>
      <c r="C65" s="118"/>
      <c r="D65" s="36"/>
      <c r="E65" s="17"/>
      <c r="F65" s="17"/>
      <c r="G65" s="17"/>
      <c r="H65" s="17"/>
      <c r="I65" s="1"/>
    </row>
    <row r="66" spans="1:9">
      <c r="A66" s="17"/>
      <c r="B66" s="118"/>
      <c r="C66" s="118"/>
      <c r="D66" s="36"/>
      <c r="E66" s="17"/>
      <c r="F66" s="17"/>
      <c r="G66" s="17"/>
      <c r="H66" s="17"/>
      <c r="I66" s="1"/>
    </row>
    <row r="67" spans="1:9">
      <c r="A67" s="17"/>
      <c r="B67" s="118"/>
      <c r="C67" s="118"/>
      <c r="D67" s="36"/>
      <c r="E67" s="17"/>
      <c r="F67" s="17"/>
      <c r="G67" s="17"/>
      <c r="H67" s="17"/>
      <c r="I67" s="1"/>
    </row>
    <row r="68" spans="1:9">
      <c r="A68" s="17"/>
      <c r="B68" s="118"/>
      <c r="C68" s="118"/>
      <c r="D68" s="36"/>
      <c r="E68" s="17"/>
      <c r="F68" s="17"/>
      <c r="G68" s="17"/>
      <c r="H68" s="17"/>
      <c r="I68" s="1"/>
    </row>
    <row r="69" spans="1:9">
      <c r="A69" s="17"/>
      <c r="B69" s="118"/>
      <c r="C69" s="118"/>
      <c r="D69" s="36"/>
      <c r="E69" s="17"/>
      <c r="F69" s="17"/>
      <c r="G69" s="17"/>
      <c r="H69" s="17"/>
      <c r="I69" s="1"/>
    </row>
    <row r="70" spans="1:9">
      <c r="A70" s="17"/>
      <c r="B70" s="118"/>
      <c r="C70" s="118"/>
      <c r="D70" s="36"/>
      <c r="E70" s="17"/>
      <c r="F70" s="17"/>
      <c r="G70" s="17"/>
      <c r="H70" s="17"/>
      <c r="I70" s="1"/>
    </row>
    <row r="71" spans="1:9">
      <c r="A71" s="17"/>
      <c r="B71" s="118"/>
      <c r="C71" s="118"/>
      <c r="D71" s="36"/>
      <c r="E71" s="17"/>
      <c r="F71" s="17"/>
      <c r="G71" s="17"/>
      <c r="H71" s="17"/>
      <c r="I71" s="1"/>
    </row>
    <row r="72" spans="1:9">
      <c r="A72" s="17"/>
      <c r="B72" s="118"/>
      <c r="C72" s="118"/>
      <c r="D72" s="36"/>
      <c r="E72" s="17"/>
      <c r="F72" s="17"/>
      <c r="G72" s="17"/>
      <c r="H72" s="17"/>
      <c r="I72" s="1"/>
    </row>
    <row r="73" spans="1:9">
      <c r="A73" s="17"/>
      <c r="B73" s="118"/>
      <c r="C73" s="118"/>
      <c r="D73" s="36"/>
      <c r="E73" s="17"/>
      <c r="F73" s="17"/>
      <c r="G73" s="17"/>
      <c r="H73" s="17"/>
      <c r="I73" s="1"/>
    </row>
    <row r="74" spans="1:9">
      <c r="A74" s="17"/>
      <c r="B74" s="118"/>
      <c r="C74" s="118"/>
      <c r="D74" s="36"/>
      <c r="E74" s="17"/>
      <c r="F74" s="17"/>
      <c r="G74" s="17"/>
      <c r="H74" s="17"/>
      <c r="I74" s="1"/>
    </row>
    <row r="75" spans="1:9">
      <c r="A75" s="17"/>
      <c r="B75" s="118"/>
      <c r="C75" s="118"/>
      <c r="D75" s="36"/>
      <c r="E75" s="17"/>
      <c r="F75" s="17"/>
      <c r="G75" s="17"/>
      <c r="H75" s="17"/>
      <c r="I75" s="1"/>
    </row>
    <row r="76" spans="1:9">
      <c r="A76" s="17"/>
      <c r="B76" s="118"/>
      <c r="C76" s="118"/>
      <c r="D76" s="36"/>
      <c r="E76" s="17"/>
      <c r="F76" s="17"/>
      <c r="G76" s="17"/>
      <c r="H76" s="17"/>
      <c r="I76" s="1"/>
    </row>
    <row r="77" spans="1:9">
      <c r="A77" s="17"/>
      <c r="B77" s="118"/>
      <c r="C77" s="118"/>
      <c r="D77" s="36"/>
      <c r="E77" s="17"/>
      <c r="F77" s="17"/>
      <c r="G77" s="17"/>
      <c r="H77" s="17"/>
      <c r="I77" s="1"/>
    </row>
    <row r="78" spans="1:9">
      <c r="A78" s="17"/>
      <c r="B78" s="118"/>
      <c r="C78" s="118"/>
      <c r="D78" s="36"/>
      <c r="E78" s="17"/>
      <c r="F78" s="17"/>
      <c r="G78" s="17"/>
      <c r="H78" s="17"/>
      <c r="I78" s="1"/>
    </row>
    <row r="79" spans="1:9">
      <c r="A79" s="17"/>
      <c r="B79" s="118"/>
      <c r="C79" s="118"/>
      <c r="D79" s="36"/>
      <c r="E79" s="17"/>
      <c r="F79" s="17"/>
      <c r="G79" s="17"/>
      <c r="H79" s="17"/>
      <c r="I79" s="1"/>
    </row>
    <row r="80" spans="1:9">
      <c r="A80" s="17"/>
      <c r="B80" s="118"/>
      <c r="C80" s="118"/>
      <c r="D80" s="36"/>
      <c r="E80" s="17"/>
      <c r="F80" s="17"/>
      <c r="G80" s="17"/>
      <c r="H80" s="17"/>
      <c r="I80" s="1"/>
    </row>
    <row r="81" spans="1:9">
      <c r="A81" s="17"/>
      <c r="B81" s="118"/>
      <c r="C81" s="118"/>
      <c r="D81" s="36"/>
      <c r="E81" s="17"/>
      <c r="F81" s="17"/>
      <c r="G81" s="17"/>
      <c r="H81" s="17"/>
      <c r="I81" s="1"/>
    </row>
    <row r="82" spans="1:9">
      <c r="A82" s="17"/>
      <c r="B82" s="118"/>
      <c r="C82" s="118"/>
      <c r="D82" s="36"/>
      <c r="E82" s="17"/>
      <c r="F82" s="17"/>
      <c r="G82" s="17"/>
      <c r="H82" s="17"/>
      <c r="I82" s="1"/>
    </row>
    <row r="83" spans="1:9">
      <c r="A83" s="17"/>
      <c r="B83" s="118"/>
      <c r="C83" s="118"/>
      <c r="D83" s="36"/>
      <c r="E83" s="17"/>
      <c r="F83" s="17"/>
      <c r="G83" s="17"/>
      <c r="H83" s="17"/>
      <c r="I83" s="1"/>
    </row>
    <row r="84" spans="1:9">
      <c r="A84" s="17"/>
      <c r="B84" s="118"/>
      <c r="C84" s="118"/>
      <c r="D84" s="36"/>
      <c r="E84" s="17"/>
      <c r="F84" s="17"/>
      <c r="G84" s="17"/>
      <c r="H84" s="17"/>
      <c r="I84" s="1"/>
    </row>
    <row r="85" spans="1:9">
      <c r="A85" s="17"/>
      <c r="B85" s="118"/>
      <c r="C85" s="118"/>
      <c r="D85" s="36"/>
      <c r="E85" s="17"/>
      <c r="F85" s="17"/>
      <c r="G85" s="17"/>
      <c r="H85" s="17"/>
      <c r="I85" s="1"/>
    </row>
    <row r="86" spans="1:9">
      <c r="A86" s="17"/>
      <c r="B86" s="118"/>
      <c r="C86" s="118"/>
      <c r="D86" s="36"/>
      <c r="E86" s="17"/>
      <c r="F86" s="17"/>
      <c r="G86" s="17"/>
      <c r="H86" s="17"/>
      <c r="I86" s="1"/>
    </row>
    <row r="87" spans="1:9">
      <c r="A87" s="17"/>
      <c r="B87" s="118"/>
      <c r="C87" s="118"/>
      <c r="D87" s="36"/>
      <c r="E87" s="17"/>
      <c r="F87" s="17"/>
      <c r="G87" s="17"/>
      <c r="H87" s="17"/>
      <c r="I87" s="1"/>
    </row>
    <row r="88" spans="1:9">
      <c r="A88" s="17"/>
      <c r="B88" s="118"/>
      <c r="C88" s="118"/>
      <c r="D88" s="36"/>
      <c r="E88" s="17"/>
      <c r="F88" s="17"/>
      <c r="G88" s="17"/>
      <c r="H88" s="17"/>
      <c r="I88" s="1"/>
    </row>
    <row r="89" spans="1:9">
      <c r="A89" s="17"/>
      <c r="B89" s="118"/>
      <c r="C89" s="118"/>
      <c r="D89" s="36"/>
      <c r="E89" s="17"/>
      <c r="F89" s="17"/>
      <c r="G89" s="17"/>
      <c r="H89" s="17"/>
      <c r="I89" s="1"/>
    </row>
    <row r="90" spans="1:9">
      <c r="A90" s="17"/>
      <c r="B90" s="118"/>
      <c r="C90" s="118"/>
      <c r="D90" s="36"/>
      <c r="E90" s="17"/>
      <c r="F90" s="17"/>
      <c r="G90" s="17"/>
      <c r="H90" s="17"/>
      <c r="I90" s="1"/>
    </row>
    <row r="91" spans="1:9">
      <c r="A91" s="17"/>
      <c r="B91" s="118"/>
      <c r="C91" s="118"/>
      <c r="D91" s="36"/>
      <c r="E91" s="17"/>
      <c r="F91" s="17"/>
      <c r="G91" s="17"/>
      <c r="H91" s="17"/>
      <c r="I91" s="1"/>
    </row>
    <row r="92" spans="1:9">
      <c r="A92" s="17"/>
      <c r="B92" s="118"/>
      <c r="C92" s="118"/>
      <c r="D92" s="36"/>
      <c r="E92" s="17"/>
      <c r="F92" s="17"/>
      <c r="G92" s="17"/>
      <c r="H92" s="17"/>
      <c r="I92" s="1"/>
    </row>
    <row r="93" spans="1:9">
      <c r="A93" s="17"/>
      <c r="B93" s="118"/>
      <c r="C93" s="118"/>
      <c r="D93" s="36"/>
      <c r="E93" s="17"/>
      <c r="F93" s="17"/>
      <c r="G93" s="17"/>
      <c r="H93" s="17"/>
      <c r="I93" s="1"/>
    </row>
    <row r="94" spans="1:9">
      <c r="A94" s="17"/>
      <c r="B94" s="118"/>
      <c r="C94" s="118"/>
      <c r="D94" s="36"/>
      <c r="E94" s="17"/>
      <c r="F94" s="17"/>
      <c r="G94" s="17"/>
      <c r="H94" s="17"/>
      <c r="I94" s="1"/>
    </row>
    <row r="95" spans="1:9">
      <c r="A95" s="17"/>
      <c r="B95" s="118"/>
      <c r="C95" s="118"/>
      <c r="D95" s="36"/>
      <c r="E95" s="17"/>
      <c r="F95" s="17"/>
      <c r="G95" s="17"/>
      <c r="H95" s="17"/>
      <c r="I95" s="1"/>
    </row>
    <row r="96" spans="1:9">
      <c r="A96" s="17"/>
      <c r="B96" s="118"/>
      <c r="C96" s="118"/>
      <c r="D96" s="36"/>
      <c r="E96" s="17"/>
      <c r="F96" s="17"/>
      <c r="G96" s="17"/>
      <c r="H96" s="17"/>
      <c r="I96" s="1"/>
    </row>
    <row r="97" spans="1:9">
      <c r="A97" s="17"/>
      <c r="B97" s="118"/>
      <c r="C97" s="118"/>
      <c r="D97" s="36"/>
      <c r="E97" s="17"/>
      <c r="F97" s="17"/>
      <c r="G97" s="17"/>
      <c r="H97" s="17"/>
      <c r="I97" s="1"/>
    </row>
    <row r="98" spans="1:9">
      <c r="A98" s="17"/>
      <c r="B98" s="118"/>
      <c r="C98" s="118"/>
      <c r="D98" s="36"/>
      <c r="E98" s="17"/>
      <c r="F98" s="17"/>
      <c r="G98" s="17"/>
      <c r="H98" s="17"/>
      <c r="I98" s="1"/>
    </row>
    <row r="99" spans="1:9">
      <c r="A99" s="17"/>
      <c r="B99" s="118"/>
      <c r="C99" s="118"/>
      <c r="D99" s="36"/>
      <c r="E99" s="17"/>
      <c r="F99" s="17"/>
      <c r="G99" s="17"/>
      <c r="H99" s="17"/>
      <c r="I99" s="1"/>
    </row>
    <row r="100" spans="1:9">
      <c r="A100" s="17"/>
      <c r="B100" s="118"/>
      <c r="C100" s="118"/>
      <c r="D100" s="36"/>
      <c r="E100" s="17"/>
      <c r="F100" s="17"/>
      <c r="G100" s="17"/>
      <c r="H100" s="17"/>
      <c r="I100" s="1"/>
    </row>
    <row r="101" spans="1:9">
      <c r="A101" s="17"/>
      <c r="B101" s="118"/>
      <c r="C101" s="118"/>
      <c r="D101" s="36"/>
      <c r="E101" s="17"/>
      <c r="F101" s="17"/>
      <c r="G101" s="17"/>
      <c r="H101" s="17"/>
      <c r="I101" s="1"/>
    </row>
    <row r="102" spans="1:9">
      <c r="A102" s="17"/>
      <c r="B102" s="118"/>
      <c r="C102" s="118"/>
      <c r="D102" s="36"/>
      <c r="E102" s="17"/>
      <c r="F102" s="17"/>
      <c r="G102" s="17"/>
      <c r="H102" s="17"/>
      <c r="I102" s="1"/>
    </row>
    <row r="103" spans="1:9">
      <c r="A103" s="17"/>
      <c r="B103" s="118"/>
      <c r="C103" s="118"/>
      <c r="D103" s="36"/>
      <c r="E103" s="17"/>
      <c r="F103" s="17"/>
      <c r="G103" s="17"/>
      <c r="H103" s="17"/>
      <c r="I103" s="1"/>
    </row>
    <row r="104" spans="1:9">
      <c r="A104" s="17"/>
      <c r="B104" s="118"/>
      <c r="C104" s="118"/>
      <c r="D104" s="36"/>
      <c r="E104" s="17"/>
      <c r="F104" s="17"/>
      <c r="G104" s="17"/>
      <c r="H104" s="17"/>
      <c r="I104" s="1"/>
    </row>
    <row r="105" spans="1:9">
      <c r="A105" s="17"/>
      <c r="B105" s="118"/>
      <c r="C105" s="118"/>
      <c r="D105" s="36"/>
      <c r="E105" s="17"/>
      <c r="F105" s="17"/>
      <c r="G105" s="17"/>
      <c r="H105" s="17"/>
      <c r="I105" s="1"/>
    </row>
    <row r="106" spans="1:9">
      <c r="A106" s="17"/>
      <c r="B106" s="118"/>
      <c r="C106" s="118"/>
      <c r="D106" s="36"/>
      <c r="E106" s="17"/>
      <c r="F106" s="17"/>
      <c r="G106" s="17"/>
      <c r="H106" s="17"/>
      <c r="I106" s="1"/>
    </row>
    <row r="107" spans="1:9">
      <c r="A107" s="17"/>
      <c r="B107" s="118"/>
      <c r="C107" s="118"/>
      <c r="D107" s="36"/>
      <c r="E107" s="17"/>
      <c r="F107" s="17"/>
      <c r="G107" s="17"/>
      <c r="H107" s="17"/>
      <c r="I107" s="1"/>
    </row>
    <row r="108" spans="1:9">
      <c r="A108" s="17"/>
      <c r="B108" s="118"/>
      <c r="C108" s="118"/>
      <c r="D108" s="36"/>
      <c r="E108" s="17"/>
      <c r="F108" s="17"/>
      <c r="G108" s="17"/>
      <c r="H108" s="17"/>
      <c r="I108" s="1"/>
    </row>
    <row r="109" spans="1:9">
      <c r="A109" s="17"/>
      <c r="B109" s="118"/>
      <c r="C109" s="118"/>
      <c r="D109" s="36"/>
      <c r="E109" s="17"/>
      <c r="F109" s="17"/>
      <c r="G109" s="17"/>
      <c r="H109" s="17"/>
      <c r="I109" s="1"/>
    </row>
    <row r="110" spans="1:9">
      <c r="A110" s="17"/>
      <c r="B110" s="118"/>
      <c r="C110" s="118"/>
      <c r="D110" s="36"/>
      <c r="E110" s="17"/>
      <c r="F110" s="17"/>
      <c r="G110" s="17"/>
      <c r="H110" s="17"/>
      <c r="I110" s="1"/>
    </row>
    <row r="111" spans="1:9">
      <c r="A111" s="17"/>
      <c r="B111" s="118"/>
      <c r="C111" s="118"/>
      <c r="D111" s="36"/>
      <c r="E111" s="17"/>
      <c r="F111" s="17"/>
      <c r="G111" s="17"/>
      <c r="H111" s="17"/>
      <c r="I111" s="1"/>
    </row>
    <row r="112" spans="1:9">
      <c r="A112" s="17"/>
      <c r="B112" s="118"/>
      <c r="C112" s="118"/>
      <c r="D112" s="36"/>
      <c r="E112" s="17"/>
      <c r="F112" s="17"/>
      <c r="G112" s="17"/>
      <c r="H112" s="17"/>
      <c r="I112" s="1"/>
    </row>
    <row r="113" spans="1:9">
      <c r="A113" s="17"/>
      <c r="B113" s="118"/>
      <c r="C113" s="118"/>
      <c r="D113" s="36"/>
      <c r="E113" s="17"/>
      <c r="F113" s="17"/>
      <c r="G113" s="17"/>
      <c r="H113" s="17"/>
      <c r="I113" s="1"/>
    </row>
    <row r="114" spans="1:9">
      <c r="A114" s="17"/>
      <c r="B114" s="118"/>
      <c r="C114" s="118"/>
      <c r="D114" s="36"/>
      <c r="E114" s="17"/>
      <c r="F114" s="17"/>
      <c r="G114" s="17"/>
      <c r="H114" s="17"/>
      <c r="I114" s="1"/>
    </row>
    <row r="115" spans="1:9">
      <c r="A115" s="17"/>
      <c r="B115" s="118"/>
      <c r="C115" s="118"/>
      <c r="D115" s="36"/>
      <c r="E115" s="17"/>
      <c r="F115" s="17"/>
      <c r="G115" s="17"/>
      <c r="H115" s="17"/>
      <c r="I115" s="1"/>
    </row>
    <row r="116" spans="1:9">
      <c r="A116" s="17"/>
      <c r="B116" s="118"/>
      <c r="C116" s="118"/>
      <c r="D116" s="36"/>
      <c r="E116" s="17"/>
      <c r="F116" s="17"/>
      <c r="G116" s="17"/>
      <c r="H116" s="17"/>
      <c r="I116" s="1"/>
    </row>
    <row r="117" spans="1:9">
      <c r="A117" s="17"/>
      <c r="B117" s="118"/>
      <c r="C117" s="118"/>
      <c r="D117" s="36"/>
      <c r="E117" s="17"/>
      <c r="F117" s="17"/>
      <c r="G117" s="17"/>
      <c r="H117" s="17"/>
      <c r="I117" s="1"/>
    </row>
    <row r="118" spans="1:9">
      <c r="A118" s="17"/>
      <c r="B118" s="118"/>
      <c r="C118" s="118"/>
      <c r="D118" s="36"/>
      <c r="E118" s="17"/>
      <c r="F118" s="17"/>
      <c r="G118" s="17"/>
      <c r="H118" s="17"/>
      <c r="I118" s="1"/>
    </row>
    <row r="119" spans="1:9">
      <c r="A119" s="17"/>
      <c r="B119" s="118"/>
      <c r="C119" s="118"/>
      <c r="D119" s="36"/>
      <c r="E119" s="17"/>
      <c r="F119" s="17"/>
      <c r="G119" s="17"/>
      <c r="H119" s="17"/>
      <c r="I119" s="1"/>
    </row>
    <row r="120" spans="1:9">
      <c r="A120" s="17"/>
      <c r="B120" s="118"/>
      <c r="C120" s="118"/>
      <c r="D120" s="36"/>
      <c r="E120" s="17"/>
      <c r="F120" s="17"/>
      <c r="G120" s="17"/>
      <c r="H120" s="17"/>
      <c r="I120" s="1"/>
    </row>
    <row r="121" spans="1:9">
      <c r="A121" s="17"/>
      <c r="B121" s="118"/>
      <c r="C121" s="118"/>
      <c r="D121" s="36"/>
      <c r="E121" s="17"/>
      <c r="F121" s="17"/>
      <c r="G121" s="17"/>
      <c r="H121" s="17"/>
      <c r="I121" s="1"/>
    </row>
    <row r="122" spans="1:9">
      <c r="A122" s="17"/>
      <c r="B122" s="118"/>
      <c r="C122" s="118"/>
      <c r="D122" s="36"/>
      <c r="E122" s="17"/>
      <c r="F122" s="17"/>
      <c r="G122" s="17"/>
      <c r="H122" s="17"/>
      <c r="I122" s="1"/>
    </row>
    <row r="123" spans="1:9">
      <c r="A123" s="17"/>
      <c r="B123" s="118"/>
      <c r="C123" s="118"/>
      <c r="D123" s="36"/>
      <c r="E123" s="17"/>
      <c r="F123" s="17"/>
      <c r="G123" s="17"/>
      <c r="H123" s="17"/>
      <c r="I123" s="1"/>
    </row>
    <row r="124" spans="1:9">
      <c r="A124" s="17"/>
      <c r="B124" s="118"/>
      <c r="C124" s="118"/>
      <c r="D124" s="36"/>
      <c r="E124" s="17"/>
      <c r="F124" s="17"/>
      <c r="G124" s="17"/>
      <c r="H124" s="17"/>
      <c r="I124" s="1"/>
    </row>
    <row r="125" spans="1:9">
      <c r="A125" s="17"/>
      <c r="B125" s="118"/>
      <c r="C125" s="118"/>
      <c r="D125" s="36"/>
      <c r="E125" s="17"/>
      <c r="F125" s="17"/>
      <c r="G125" s="17"/>
      <c r="H125" s="17"/>
      <c r="I125" s="1"/>
    </row>
    <row r="126" spans="1:9">
      <c r="A126" s="17"/>
      <c r="B126" s="118"/>
      <c r="C126" s="118"/>
      <c r="D126" s="36"/>
      <c r="E126" s="17"/>
      <c r="F126" s="17"/>
      <c r="G126" s="17"/>
      <c r="H126" s="17"/>
      <c r="I126" s="1"/>
    </row>
    <row r="127" spans="1:9">
      <c r="A127" s="17"/>
      <c r="B127" s="118"/>
      <c r="C127" s="118"/>
      <c r="D127" s="36"/>
      <c r="E127" s="17"/>
      <c r="F127" s="17"/>
      <c r="G127" s="17"/>
      <c r="H127" s="17"/>
      <c r="I127" s="1"/>
    </row>
    <row r="128" spans="1:9">
      <c r="A128" s="17"/>
      <c r="B128" s="118"/>
      <c r="C128" s="118"/>
      <c r="D128" s="36"/>
      <c r="E128" s="17"/>
      <c r="F128" s="17"/>
      <c r="G128" s="17"/>
      <c r="H128" s="17"/>
      <c r="I128" s="1"/>
    </row>
    <row r="129" spans="1:9">
      <c r="A129" s="17"/>
      <c r="B129" s="118"/>
      <c r="C129" s="118"/>
      <c r="D129" s="36"/>
      <c r="E129" s="17"/>
      <c r="F129" s="17"/>
      <c r="G129" s="17"/>
      <c r="H129" s="17"/>
      <c r="I129" s="1"/>
    </row>
    <row r="130" spans="1:9">
      <c r="A130" s="17"/>
      <c r="B130" s="118"/>
      <c r="C130" s="118"/>
      <c r="D130" s="36"/>
      <c r="E130" s="17"/>
      <c r="F130" s="17"/>
      <c r="G130" s="17"/>
      <c r="H130" s="17"/>
      <c r="I130" s="1"/>
    </row>
    <row r="131" spans="1:9">
      <c r="A131" s="17"/>
      <c r="B131" s="118"/>
      <c r="C131" s="118"/>
      <c r="D131" s="36"/>
      <c r="E131" s="17"/>
      <c r="F131" s="17"/>
      <c r="G131" s="17"/>
      <c r="H131" s="17"/>
      <c r="I131" s="1"/>
    </row>
    <row r="132" spans="1:9">
      <c r="A132" s="17"/>
      <c r="B132" s="118"/>
      <c r="C132" s="118"/>
      <c r="D132" s="36"/>
      <c r="E132" s="17"/>
      <c r="F132" s="17"/>
      <c r="G132" s="17"/>
      <c r="H132" s="17"/>
      <c r="I132" s="1"/>
    </row>
    <row r="133" spans="1:9">
      <c r="A133" s="17"/>
      <c r="B133" s="118"/>
      <c r="C133" s="118"/>
      <c r="D133" s="36"/>
      <c r="E133" s="17"/>
      <c r="F133" s="17"/>
      <c r="G133" s="17"/>
      <c r="H133" s="17"/>
      <c r="I133" s="1"/>
    </row>
    <row r="134" spans="1:9">
      <c r="A134" s="17"/>
      <c r="B134" s="118"/>
      <c r="C134" s="118"/>
      <c r="D134" s="36"/>
      <c r="E134" s="17"/>
      <c r="F134" s="17"/>
      <c r="G134" s="17"/>
      <c r="H134" s="17"/>
      <c r="I134" s="1"/>
    </row>
    <row r="135" spans="1:9">
      <c r="A135" s="17"/>
      <c r="B135" s="118"/>
      <c r="C135" s="118"/>
      <c r="D135" s="36"/>
      <c r="E135" s="17"/>
      <c r="F135" s="17"/>
      <c r="G135" s="17"/>
      <c r="H135" s="17"/>
      <c r="I135" s="1"/>
    </row>
    <row r="136" spans="1:9">
      <c r="A136" s="17"/>
      <c r="B136" s="118"/>
      <c r="C136" s="118"/>
      <c r="D136" s="36"/>
      <c r="E136" s="17"/>
      <c r="F136" s="17"/>
      <c r="G136" s="17"/>
      <c r="H136" s="17"/>
      <c r="I136" s="1"/>
    </row>
    <row r="137" spans="1:9">
      <c r="A137" s="17"/>
      <c r="B137" s="118"/>
      <c r="C137" s="118"/>
      <c r="D137" s="36"/>
      <c r="E137" s="17"/>
      <c r="F137" s="17"/>
      <c r="G137" s="17"/>
      <c r="H137" s="17"/>
      <c r="I137" s="1"/>
    </row>
    <row r="138" spans="1:9">
      <c r="A138" s="17"/>
      <c r="B138" s="118"/>
      <c r="C138" s="118"/>
      <c r="D138" s="36"/>
      <c r="E138" s="17"/>
      <c r="F138" s="17"/>
      <c r="G138" s="17"/>
      <c r="H138" s="17"/>
      <c r="I138" s="1"/>
    </row>
    <row r="139" spans="1:9">
      <c r="A139" s="17"/>
      <c r="B139" s="118"/>
      <c r="C139" s="118"/>
      <c r="D139" s="36"/>
      <c r="E139" s="17"/>
      <c r="F139" s="17"/>
      <c r="G139" s="17"/>
      <c r="H139" s="17"/>
      <c r="I139" s="1"/>
    </row>
    <row r="140" spans="1:9">
      <c r="A140" s="17"/>
      <c r="B140" s="118"/>
      <c r="C140" s="118"/>
      <c r="D140" s="36"/>
      <c r="E140" s="17"/>
      <c r="F140" s="17"/>
      <c r="G140" s="17"/>
      <c r="H140" s="17"/>
      <c r="I140" s="1"/>
    </row>
    <row r="141" spans="1:9">
      <c r="A141" s="17"/>
      <c r="B141" s="118"/>
      <c r="C141" s="118"/>
      <c r="D141" s="36"/>
      <c r="E141" s="17"/>
      <c r="F141" s="17"/>
      <c r="G141" s="17"/>
      <c r="H141" s="17"/>
      <c r="I141" s="1"/>
    </row>
    <row r="142" spans="1:9">
      <c r="A142" s="17"/>
      <c r="B142" s="118"/>
      <c r="C142" s="118"/>
      <c r="D142" s="36"/>
      <c r="E142" s="17"/>
      <c r="F142" s="17"/>
      <c r="G142" s="17"/>
      <c r="H142" s="17"/>
      <c r="I142" s="1"/>
    </row>
    <row r="143" spans="1:9">
      <c r="A143" s="17"/>
      <c r="B143" s="118"/>
      <c r="C143" s="118"/>
      <c r="D143" s="36"/>
      <c r="E143" s="17"/>
      <c r="F143" s="17"/>
      <c r="G143" s="17"/>
      <c r="H143" s="17"/>
      <c r="I143" s="1"/>
    </row>
    <row r="144" spans="1:9">
      <c r="A144" s="17"/>
      <c r="B144" s="118"/>
      <c r="C144" s="118"/>
      <c r="D144" s="36"/>
      <c r="E144" s="17"/>
      <c r="F144" s="17"/>
      <c r="G144" s="17"/>
      <c r="H144" s="17"/>
      <c r="I144" s="1"/>
    </row>
    <row r="145" spans="1:9">
      <c r="A145" s="17"/>
      <c r="B145" s="118"/>
      <c r="C145" s="118"/>
      <c r="D145" s="36"/>
      <c r="E145" s="17"/>
      <c r="F145" s="17"/>
      <c r="G145" s="17"/>
      <c r="H145" s="17"/>
      <c r="I145" s="1"/>
    </row>
    <row r="146" spans="1:9">
      <c r="A146" s="17"/>
      <c r="B146" s="118"/>
      <c r="C146" s="118"/>
      <c r="D146" s="36"/>
      <c r="E146" s="17"/>
      <c r="F146" s="17"/>
      <c r="G146" s="17"/>
      <c r="H146" s="17"/>
      <c r="I146" s="1"/>
    </row>
    <row r="147" spans="1:9">
      <c r="A147" s="17"/>
      <c r="B147" s="118"/>
      <c r="C147" s="118"/>
      <c r="D147" s="36"/>
      <c r="E147" s="17"/>
      <c r="F147" s="17"/>
      <c r="G147" s="17"/>
      <c r="H147" s="17"/>
      <c r="I147" s="1"/>
    </row>
  </sheetData>
  <mergeCells count="5">
    <mergeCell ref="C1:H1"/>
    <mergeCell ref="I1:K1"/>
    <mergeCell ref="A11:B11"/>
    <mergeCell ref="A1:A2"/>
    <mergeCell ref="B1:B2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workbookViewId="0">
      <pane xSplit="2" ySplit="2" topLeftCell="C3" activePane="bottomRight" state="frozen"/>
      <selection/>
      <selection pane="topRight"/>
      <selection pane="bottomLeft"/>
      <selection pane="bottomRight" activeCell="K17" sqref="K17"/>
    </sheetView>
  </sheetViews>
  <sheetFormatPr defaultColWidth="9.025" defaultRowHeight="13.5"/>
  <cols>
    <col min="1" max="1" width="9.025" style="1" customWidth="true"/>
    <col min="2" max="2" width="9.025" style="4" customWidth="true"/>
    <col min="3" max="4" width="13.1166666666667" style="4" customWidth="true"/>
    <col min="5" max="8" width="13.1166666666667" style="1" customWidth="true"/>
    <col min="9" max="9" width="13.1166666666667" style="94" customWidth="true"/>
    <col min="10" max="11" width="13.1166666666667" style="95" customWidth="true"/>
    <col min="12" max="24" width="9.025" style="1" customWidth="true"/>
  </cols>
  <sheetData>
    <row r="1" s="1" customFormat="true" ht="38" customHeight="true" spans="1:11">
      <c r="A1" s="78"/>
      <c r="B1" s="78" t="s">
        <v>0</v>
      </c>
      <c r="C1" s="96" t="s">
        <v>26</v>
      </c>
      <c r="D1" s="96"/>
      <c r="E1" s="96"/>
      <c r="F1" s="96"/>
      <c r="G1" s="96"/>
      <c r="H1" s="96"/>
      <c r="I1" s="104" t="s">
        <v>27</v>
      </c>
      <c r="J1" s="105"/>
      <c r="K1" s="106"/>
    </row>
    <row r="2" s="1" customFormat="true" ht="33" customHeight="true" spans="1:11">
      <c r="A2" s="10"/>
      <c r="B2" s="10"/>
      <c r="C2" s="78" t="s">
        <v>3</v>
      </c>
      <c r="D2" s="78" t="s">
        <v>4</v>
      </c>
      <c r="E2" s="78" t="s">
        <v>5</v>
      </c>
      <c r="F2" s="78" t="s">
        <v>6</v>
      </c>
      <c r="G2" s="78" t="s">
        <v>7</v>
      </c>
      <c r="H2" s="78" t="s">
        <v>8</v>
      </c>
      <c r="I2" s="107" t="s">
        <v>9</v>
      </c>
      <c r="J2" s="108" t="s">
        <v>10</v>
      </c>
      <c r="K2" s="109" t="s">
        <v>11</v>
      </c>
    </row>
    <row r="3" ht="22.5" customHeight="true" spans="1:11">
      <c r="A3" s="97" t="s">
        <v>12</v>
      </c>
      <c r="B3" s="97">
        <v>46296</v>
      </c>
      <c r="C3" s="98"/>
      <c r="D3" s="57" t="s">
        <v>13</v>
      </c>
      <c r="E3" s="99">
        <v>1.6525</v>
      </c>
      <c r="F3" s="102">
        <f>C3/E3-1</f>
        <v>-1</v>
      </c>
      <c r="G3" s="99">
        <v>1.3652</v>
      </c>
      <c r="H3" s="102">
        <f>C3/G3-1</f>
        <v>-1</v>
      </c>
      <c r="I3" s="110">
        <f>SUM($C$3:C3)</f>
        <v>0</v>
      </c>
      <c r="J3" s="81">
        <f>I3/SUM($E$3:E3)-1</f>
        <v>-1</v>
      </c>
      <c r="K3" s="86">
        <f>I3/SUM($G$3:G3)-1</f>
        <v>-1</v>
      </c>
    </row>
    <row r="4" ht="22.5" customHeight="true" spans="1:11">
      <c r="A4" s="97" t="s">
        <v>14</v>
      </c>
      <c r="B4" s="97">
        <v>46297</v>
      </c>
      <c r="C4" s="99"/>
      <c r="D4" s="100" t="e">
        <f t="shared" ref="D4:D9" si="0">(C4-C3)/C3</f>
        <v>#DIV/0!</v>
      </c>
      <c r="E4" s="99">
        <v>3.898</v>
      </c>
      <c r="F4" s="102">
        <f t="shared" ref="F4:F11" si="1">C4/E4-1</f>
        <v>-1</v>
      </c>
      <c r="G4" s="99">
        <v>5.2688</v>
      </c>
      <c r="H4" s="102">
        <f t="shared" ref="H4:H11" si="2">C4/G4-1</f>
        <v>-1</v>
      </c>
      <c r="I4" s="110">
        <f>SUM($C$3:C4)</f>
        <v>0</v>
      </c>
      <c r="J4" s="81">
        <f>I4/SUM($E$3:E4)-1</f>
        <v>-1</v>
      </c>
      <c r="K4" s="86">
        <f>I4/SUM($G$3:G4)-1</f>
        <v>-1</v>
      </c>
    </row>
    <row r="5" ht="22.5" customHeight="true" spans="1:11">
      <c r="A5" s="97" t="s">
        <v>15</v>
      </c>
      <c r="B5" s="97">
        <v>46298</v>
      </c>
      <c r="C5" s="99"/>
      <c r="D5" s="100" t="e">
        <f t="shared" si="0"/>
        <v>#DIV/0!</v>
      </c>
      <c r="E5" s="99">
        <v>6.2259</v>
      </c>
      <c r="F5" s="102">
        <f t="shared" si="1"/>
        <v>-1</v>
      </c>
      <c r="G5" s="99">
        <v>7.8565</v>
      </c>
      <c r="H5" s="102">
        <f t="shared" si="2"/>
        <v>-1</v>
      </c>
      <c r="I5" s="110">
        <f>SUM($C$3:C5)</f>
        <v>0</v>
      </c>
      <c r="J5" s="81">
        <f>I5/SUM($E$3:E5)-1</f>
        <v>-1</v>
      </c>
      <c r="K5" s="86">
        <f>I5/SUM($G$3:G5)-1</f>
        <v>-1</v>
      </c>
    </row>
    <row r="6" ht="22.5" customHeight="true" spans="1:11">
      <c r="A6" s="97" t="s">
        <v>16</v>
      </c>
      <c r="B6" s="97">
        <v>46299</v>
      </c>
      <c r="C6" s="99"/>
      <c r="D6" s="100" t="e">
        <f t="shared" si="0"/>
        <v>#DIV/0!</v>
      </c>
      <c r="E6" s="99">
        <v>7.2426</v>
      </c>
      <c r="F6" s="102">
        <f t="shared" si="1"/>
        <v>-1</v>
      </c>
      <c r="G6" s="99">
        <v>8.7161</v>
      </c>
      <c r="H6" s="102">
        <f t="shared" si="2"/>
        <v>-1</v>
      </c>
      <c r="I6" s="110">
        <f>SUM($C$3:C6)</f>
        <v>0</v>
      </c>
      <c r="J6" s="81">
        <f>I6/SUM($E$3:E6)-1</f>
        <v>-1</v>
      </c>
      <c r="K6" s="86">
        <f>I6/SUM($G$3:G6)-1</f>
        <v>-1</v>
      </c>
    </row>
    <row r="7" ht="22.5" customHeight="true" spans="1:11">
      <c r="A7" s="97" t="s">
        <v>17</v>
      </c>
      <c r="B7" s="97">
        <v>46300</v>
      </c>
      <c r="C7" s="99"/>
      <c r="D7" s="100" t="e">
        <f t="shared" si="0"/>
        <v>#DIV/0!</v>
      </c>
      <c r="E7" s="99">
        <v>7.7005</v>
      </c>
      <c r="F7" s="102">
        <f t="shared" si="1"/>
        <v>-1</v>
      </c>
      <c r="G7" s="99">
        <v>7.9726</v>
      </c>
      <c r="H7" s="102">
        <f t="shared" si="2"/>
        <v>-1</v>
      </c>
      <c r="I7" s="110">
        <f>SUM($C$3:C7)</f>
        <v>0</v>
      </c>
      <c r="J7" s="81">
        <f>I7/SUM($E$3:E7)-1</f>
        <v>-1</v>
      </c>
      <c r="K7" s="86">
        <f>I7/SUM($G$3:G7)-1</f>
        <v>-1</v>
      </c>
    </row>
    <row r="8" ht="22.5" customHeight="true" spans="1:11">
      <c r="A8" s="97" t="s">
        <v>18</v>
      </c>
      <c r="B8" s="97">
        <v>46301</v>
      </c>
      <c r="C8" s="14"/>
      <c r="D8" s="100" t="e">
        <f t="shared" si="0"/>
        <v>#DIV/0!</v>
      </c>
      <c r="E8" s="14">
        <v>7.0998</v>
      </c>
      <c r="F8" s="102">
        <f>C8/E8-1</f>
        <v>-1</v>
      </c>
      <c r="G8" s="14">
        <v>5.9673</v>
      </c>
      <c r="H8" s="102">
        <f>C8/G8-1</f>
        <v>-1</v>
      </c>
      <c r="I8" s="110">
        <f>SUM($C$3:C8)</f>
        <v>0</v>
      </c>
      <c r="J8" s="81">
        <f>I8/SUM($E$3:E8)-1</f>
        <v>-1</v>
      </c>
      <c r="K8" s="86">
        <f>I8/SUM($G$3:G8)-1</f>
        <v>-1</v>
      </c>
    </row>
    <row r="9" ht="22.5" customHeight="true" spans="1:11">
      <c r="A9" s="97" t="s">
        <v>19</v>
      </c>
      <c r="B9" s="97">
        <v>46302</v>
      </c>
      <c r="C9" s="101"/>
      <c r="D9" s="100" t="e">
        <f t="shared" si="0"/>
        <v>#DIV/0!</v>
      </c>
      <c r="E9" s="14">
        <v>4.8883</v>
      </c>
      <c r="F9" s="102">
        <f t="shared" si="1"/>
        <v>-1</v>
      </c>
      <c r="G9" s="14">
        <v>2.9912</v>
      </c>
      <c r="H9" s="102">
        <f t="shared" si="2"/>
        <v>-1</v>
      </c>
      <c r="I9" s="110">
        <f>SUM($C$3:C9)</f>
        <v>0</v>
      </c>
      <c r="J9" s="81">
        <f>I9/SUM($E$3:E9)-1</f>
        <v>-1</v>
      </c>
      <c r="K9" s="86">
        <f>I9/SUM($G$3:G9)-1</f>
        <v>-1</v>
      </c>
    </row>
    <row r="10" ht="22.5" customHeight="true" spans="1:11">
      <c r="A10" s="97" t="s">
        <v>20</v>
      </c>
      <c r="B10" s="97">
        <v>46303</v>
      </c>
      <c r="C10" s="14" t="s">
        <v>13</v>
      </c>
      <c r="D10" s="100" t="s">
        <v>13</v>
      </c>
      <c r="E10" s="14">
        <v>2.8032</v>
      </c>
      <c r="F10" s="102" t="s">
        <v>13</v>
      </c>
      <c r="G10" s="14" t="s">
        <v>13</v>
      </c>
      <c r="H10" s="102" t="s">
        <v>13</v>
      </c>
      <c r="I10" s="110"/>
      <c r="J10" s="81"/>
      <c r="K10" s="86"/>
    </row>
    <row r="11" ht="22.5" customHeight="true" spans="1:11">
      <c r="A11" s="80" t="s">
        <v>21</v>
      </c>
      <c r="B11" s="14"/>
      <c r="C11" s="14">
        <f>SUM(C3:C9)/7</f>
        <v>0</v>
      </c>
      <c r="D11" s="14" t="s">
        <v>13</v>
      </c>
      <c r="E11" s="103">
        <f>SUM(E3:E10)/8</f>
        <v>5.18885</v>
      </c>
      <c r="F11" s="102">
        <f>C11/E11-1</f>
        <v>-1</v>
      </c>
      <c r="G11" s="103">
        <f>SUM(G3:G9)/7</f>
        <v>5.73395714285714</v>
      </c>
      <c r="H11" s="102">
        <f>C11/G11-1</f>
        <v>-1</v>
      </c>
      <c r="I11" s="111"/>
      <c r="J11" s="112"/>
      <c r="K11" s="113"/>
    </row>
  </sheetData>
  <mergeCells count="5">
    <mergeCell ref="C1:H1"/>
    <mergeCell ref="I1:K1"/>
    <mergeCell ref="A11:B11"/>
    <mergeCell ref="A1:A2"/>
    <mergeCell ref="B1:B2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4"/>
  <sheetViews>
    <sheetView workbookViewId="0">
      <pane xSplit="2" ySplit="2" topLeftCell="C3" activePane="bottomRight" state="frozen"/>
      <selection/>
      <selection pane="topRight"/>
      <selection pane="bottomLeft"/>
      <selection pane="bottomRight" activeCell="N11" sqref="N11"/>
    </sheetView>
  </sheetViews>
  <sheetFormatPr defaultColWidth="9.025" defaultRowHeight="13.5"/>
  <cols>
    <col min="2" max="2" width="9.025" style="36" customWidth="true"/>
    <col min="3" max="3" width="12.85" style="2" customWidth="true"/>
    <col min="4" max="4" width="11.975" style="1" customWidth="true"/>
    <col min="5" max="8" width="11.5583333333333" style="2" customWidth="true"/>
    <col min="9" max="9" width="10.35" style="2" customWidth="true"/>
    <col min="10" max="11" width="11" style="2" customWidth="true"/>
    <col min="12" max="13" width="9.5" style="2" customWidth="true"/>
    <col min="14" max="17" width="11.85" style="1" customWidth="true"/>
    <col min="18" max="18" width="10.75" style="2" customWidth="true"/>
    <col min="19" max="20" width="13.75" customWidth="true"/>
  </cols>
  <sheetData>
    <row r="1" s="1" customFormat="true" ht="38" customHeight="true" spans="1:20">
      <c r="A1" s="38"/>
      <c r="B1" s="38" t="s">
        <v>0</v>
      </c>
      <c r="C1" s="39" t="s">
        <v>28</v>
      </c>
      <c r="D1" s="40"/>
      <c r="E1" s="40"/>
      <c r="F1" s="40"/>
      <c r="G1" s="40"/>
      <c r="H1" s="64"/>
      <c r="I1" s="39" t="s">
        <v>29</v>
      </c>
      <c r="J1" s="40"/>
      <c r="K1" s="64"/>
      <c r="L1" s="82" t="s">
        <v>30</v>
      </c>
      <c r="M1" s="82"/>
      <c r="N1" s="82"/>
      <c r="O1" s="82"/>
      <c r="P1" s="82"/>
      <c r="Q1" s="82"/>
      <c r="R1" s="90" t="s">
        <v>31</v>
      </c>
      <c r="S1" s="90"/>
      <c r="T1" s="90"/>
    </row>
    <row r="2" s="35" customFormat="true" ht="33" customHeight="true" spans="1:20">
      <c r="A2" s="10"/>
      <c r="B2" s="10"/>
      <c r="C2" s="38" t="s">
        <v>3</v>
      </c>
      <c r="D2" s="78" t="s">
        <v>4</v>
      </c>
      <c r="E2" s="38" t="s">
        <v>5</v>
      </c>
      <c r="F2" s="38" t="s">
        <v>6</v>
      </c>
      <c r="G2" s="38" t="s">
        <v>7</v>
      </c>
      <c r="H2" s="38" t="s">
        <v>8</v>
      </c>
      <c r="I2" s="38" t="s">
        <v>3</v>
      </c>
      <c r="J2" s="38" t="s">
        <v>5</v>
      </c>
      <c r="K2" s="38" t="s">
        <v>7</v>
      </c>
      <c r="L2" s="38" t="s">
        <v>3</v>
      </c>
      <c r="M2" s="38" t="s">
        <v>4</v>
      </c>
      <c r="N2" s="38" t="s">
        <v>5</v>
      </c>
      <c r="O2" s="69" t="s">
        <v>6</v>
      </c>
      <c r="P2" s="69" t="s">
        <v>7</v>
      </c>
      <c r="Q2" s="69" t="s">
        <v>8</v>
      </c>
      <c r="R2" s="91" t="s">
        <v>32</v>
      </c>
      <c r="S2" s="91" t="s">
        <v>10</v>
      </c>
      <c r="T2" s="91" t="s">
        <v>11</v>
      </c>
    </row>
    <row r="3" ht="25.5" customHeight="true" spans="1:20">
      <c r="A3" s="42" t="s">
        <v>12</v>
      </c>
      <c r="B3" s="42">
        <v>46296</v>
      </c>
      <c r="C3" s="73"/>
      <c r="D3" s="57" t="s">
        <v>13</v>
      </c>
      <c r="E3" s="57">
        <v>258.9644</v>
      </c>
      <c r="F3" s="81">
        <f>C3/E3-1</f>
        <v>-1</v>
      </c>
      <c r="G3" s="57">
        <v>243.22</v>
      </c>
      <c r="H3" s="81">
        <f>C3/G3-1</f>
        <v>-1</v>
      </c>
      <c r="I3" s="65">
        <v>2.4</v>
      </c>
      <c r="J3" s="65">
        <v>2.4</v>
      </c>
      <c r="K3" s="65">
        <v>2.4</v>
      </c>
      <c r="L3" s="83">
        <f t="shared" ref="L3:L9" si="0">C3*I3</f>
        <v>0</v>
      </c>
      <c r="M3" s="85" t="s">
        <v>13</v>
      </c>
      <c r="N3" s="73">
        <f>E3*J3</f>
        <v>621.51456</v>
      </c>
      <c r="O3" s="86">
        <f>L3/N3-1</f>
        <v>-1</v>
      </c>
      <c r="P3" s="87">
        <f>G3*K3</f>
        <v>583.728</v>
      </c>
      <c r="Q3" s="86">
        <f>L3/P3-1</f>
        <v>-1</v>
      </c>
      <c r="R3" s="76">
        <f>SUM($L$3:L3)</f>
        <v>0</v>
      </c>
      <c r="S3" s="72">
        <f>R3/SUM($N$3:N3)-1</f>
        <v>-1</v>
      </c>
      <c r="T3" s="72">
        <f>R3/SUM($P$3:P3)-1</f>
        <v>-1</v>
      </c>
    </row>
    <row r="4" ht="25.5" customHeight="true" spans="1:20">
      <c r="A4" s="42" t="s">
        <v>14</v>
      </c>
      <c r="B4" s="42">
        <v>46297</v>
      </c>
      <c r="C4" s="73"/>
      <c r="D4" s="79" t="e">
        <f>(C4-C3)/C3</f>
        <v>#DIV/0!</v>
      </c>
      <c r="E4" s="57">
        <v>209.2533</v>
      </c>
      <c r="F4" s="81">
        <f t="shared" ref="F4:F11" si="1">C4/E4-1</f>
        <v>-1</v>
      </c>
      <c r="G4" s="57">
        <v>204.33</v>
      </c>
      <c r="H4" s="81">
        <f t="shared" ref="H4:H11" si="2">C4/G4-1</f>
        <v>-1</v>
      </c>
      <c r="I4" s="65">
        <v>2.4</v>
      </c>
      <c r="J4" s="65">
        <v>2.4</v>
      </c>
      <c r="K4" s="65">
        <v>2.4</v>
      </c>
      <c r="L4" s="83">
        <f t="shared" si="0"/>
        <v>0</v>
      </c>
      <c r="M4" s="85" t="e">
        <f>L4/L3-1</f>
        <v>#DIV/0!</v>
      </c>
      <c r="N4" s="73">
        <f>E4*J4</f>
        <v>502.20792</v>
      </c>
      <c r="O4" s="86">
        <f t="shared" ref="O4:O11" si="3">L4/N4-1</f>
        <v>-1</v>
      </c>
      <c r="P4" s="87">
        <f t="shared" ref="P4:P9" si="4">G4*K4</f>
        <v>490.392</v>
      </c>
      <c r="Q4" s="86">
        <f t="shared" ref="Q4:Q11" si="5">L4/P4-1</f>
        <v>-1</v>
      </c>
      <c r="R4" s="76">
        <f>SUM($L$3:L4)</f>
        <v>0</v>
      </c>
      <c r="S4" s="72">
        <f>R4/SUM($N$3:N4)-1</f>
        <v>-1</v>
      </c>
      <c r="T4" s="72">
        <f>R4/SUM($P$3:P4)-1</f>
        <v>-1</v>
      </c>
    </row>
    <row r="5" ht="25.5" customHeight="true" spans="1:20">
      <c r="A5" s="42" t="s">
        <v>15</v>
      </c>
      <c r="B5" s="42">
        <v>46298</v>
      </c>
      <c r="C5" s="73"/>
      <c r="D5" s="79" t="e">
        <f t="shared" ref="D4:D9" si="6">(C5-C4)/C4</f>
        <v>#DIV/0!</v>
      </c>
      <c r="E5" s="57">
        <v>215.4409</v>
      </c>
      <c r="F5" s="81">
        <f t="shared" si="1"/>
        <v>-1</v>
      </c>
      <c r="G5" s="57">
        <v>204.72</v>
      </c>
      <c r="H5" s="81">
        <f t="shared" si="2"/>
        <v>-1</v>
      </c>
      <c r="I5" s="65">
        <v>2.4</v>
      </c>
      <c r="J5" s="65">
        <v>2.4</v>
      </c>
      <c r="K5" s="65">
        <v>2.4</v>
      </c>
      <c r="L5" s="83">
        <f t="shared" si="0"/>
        <v>0</v>
      </c>
      <c r="M5" s="85" t="e">
        <f>L5/L4-1</f>
        <v>#DIV/0!</v>
      </c>
      <c r="N5" s="73">
        <f t="shared" ref="N3:N10" si="7">E5*J5</f>
        <v>517.05816</v>
      </c>
      <c r="O5" s="86">
        <f t="shared" si="3"/>
        <v>-1</v>
      </c>
      <c r="P5" s="87">
        <f t="shared" si="4"/>
        <v>491.328</v>
      </c>
      <c r="Q5" s="86">
        <f t="shared" si="5"/>
        <v>-1</v>
      </c>
      <c r="R5" s="76">
        <f>SUM($L$3:L5)</f>
        <v>0</v>
      </c>
      <c r="S5" s="72">
        <f>R5/SUM($N$3:N5)-1</f>
        <v>-1</v>
      </c>
      <c r="T5" s="72">
        <f>R5/SUM($P$3:P5)-1</f>
        <v>-1</v>
      </c>
    </row>
    <row r="6" ht="25.5" customHeight="true" spans="1:20">
      <c r="A6" s="42" t="s">
        <v>16</v>
      </c>
      <c r="B6" s="42">
        <v>46299</v>
      </c>
      <c r="C6" s="73"/>
      <c r="D6" s="79" t="e">
        <f>(C6-C5)/C5</f>
        <v>#DIV/0!</v>
      </c>
      <c r="E6" s="57">
        <v>208.4028</v>
      </c>
      <c r="F6" s="81">
        <f>C6/E6-1</f>
        <v>-1</v>
      </c>
      <c r="G6" s="57">
        <v>201.02</v>
      </c>
      <c r="H6" s="81">
        <f>C6/G6-1</f>
        <v>-1</v>
      </c>
      <c r="I6" s="65">
        <v>2.4</v>
      </c>
      <c r="J6" s="65">
        <v>2.4</v>
      </c>
      <c r="K6" s="65">
        <v>2.4</v>
      </c>
      <c r="L6" s="83">
        <f t="shared" si="0"/>
        <v>0</v>
      </c>
      <c r="M6" s="85" t="e">
        <f>L6/L5-1</f>
        <v>#DIV/0!</v>
      </c>
      <c r="N6" s="73">
        <f t="shared" si="7"/>
        <v>500.16672</v>
      </c>
      <c r="O6" s="86">
        <f>L6/N6-1</f>
        <v>-1</v>
      </c>
      <c r="P6" s="87">
        <f t="shared" si="4"/>
        <v>482.448</v>
      </c>
      <c r="Q6" s="86">
        <f>L6/P6-1</f>
        <v>-1</v>
      </c>
      <c r="R6" s="76">
        <f>SUM($L$3:L6)</f>
        <v>0</v>
      </c>
      <c r="S6" s="72">
        <f>R6/SUM($N$3:N6)-1</f>
        <v>-1</v>
      </c>
      <c r="T6" s="72">
        <f>R6/SUM($P$3:P6)-1</f>
        <v>-1</v>
      </c>
    </row>
    <row r="7" ht="25.5" customHeight="true" spans="1:20">
      <c r="A7" s="42" t="s">
        <v>17</v>
      </c>
      <c r="B7" s="42">
        <v>46300</v>
      </c>
      <c r="C7" s="73"/>
      <c r="D7" s="79" t="e">
        <f t="shared" si="6"/>
        <v>#DIV/0!</v>
      </c>
      <c r="E7" s="57">
        <v>204.7369</v>
      </c>
      <c r="F7" s="81">
        <f t="shared" si="1"/>
        <v>-1</v>
      </c>
      <c r="G7" s="57">
        <v>189.62</v>
      </c>
      <c r="H7" s="81">
        <f t="shared" si="2"/>
        <v>-1</v>
      </c>
      <c r="I7" s="65">
        <v>2.4</v>
      </c>
      <c r="J7" s="65">
        <v>2.4</v>
      </c>
      <c r="K7" s="65">
        <v>2.4</v>
      </c>
      <c r="L7" s="83">
        <f t="shared" si="0"/>
        <v>0</v>
      </c>
      <c r="M7" s="85" t="e">
        <f>L7/L6-1</f>
        <v>#DIV/0!</v>
      </c>
      <c r="N7" s="73">
        <f t="shared" si="7"/>
        <v>491.36856</v>
      </c>
      <c r="O7" s="86">
        <f t="shared" si="3"/>
        <v>-1</v>
      </c>
      <c r="P7" s="87">
        <f t="shared" si="4"/>
        <v>455.088</v>
      </c>
      <c r="Q7" s="86">
        <f t="shared" si="5"/>
        <v>-1</v>
      </c>
      <c r="R7" s="76">
        <f>SUM($L$3:L7)</f>
        <v>0</v>
      </c>
      <c r="S7" s="72">
        <f>R7/SUM($N$3:N7)-1</f>
        <v>-1</v>
      </c>
      <c r="T7" s="72">
        <f>R7/SUM($P$3:P7)-1</f>
        <v>-1</v>
      </c>
    </row>
    <row r="8" ht="25.5" customHeight="true" spans="1:20">
      <c r="A8" s="42" t="s">
        <v>18</v>
      </c>
      <c r="B8" s="42">
        <v>46301</v>
      </c>
      <c r="C8" s="73"/>
      <c r="D8" s="79" t="e">
        <f t="shared" si="6"/>
        <v>#DIV/0!</v>
      </c>
      <c r="E8" s="57">
        <v>202.0461</v>
      </c>
      <c r="F8" s="81">
        <f t="shared" si="1"/>
        <v>-1</v>
      </c>
      <c r="G8" s="57">
        <v>174.1</v>
      </c>
      <c r="H8" s="81">
        <f t="shared" si="2"/>
        <v>-1</v>
      </c>
      <c r="I8" s="65">
        <v>2.4</v>
      </c>
      <c r="J8" s="65">
        <v>2.4</v>
      </c>
      <c r="K8" s="65">
        <v>2.4</v>
      </c>
      <c r="L8" s="83">
        <f t="shared" si="0"/>
        <v>0</v>
      </c>
      <c r="M8" s="85" t="e">
        <f>L8/L7-1</f>
        <v>#DIV/0!</v>
      </c>
      <c r="N8" s="73">
        <f t="shared" si="7"/>
        <v>484.91064</v>
      </c>
      <c r="O8" s="86">
        <f t="shared" si="3"/>
        <v>-1</v>
      </c>
      <c r="P8" s="87">
        <f t="shared" si="4"/>
        <v>417.84</v>
      </c>
      <c r="Q8" s="86">
        <f t="shared" si="5"/>
        <v>-1</v>
      </c>
      <c r="R8" s="76">
        <f>SUM($L$3:L8)</f>
        <v>0</v>
      </c>
      <c r="S8" s="72">
        <f>R8/SUM($N$3:N8)-1</f>
        <v>-1</v>
      </c>
      <c r="T8" s="72">
        <f>R8/SUM($P$3:P8)-1</f>
        <v>-1</v>
      </c>
    </row>
    <row r="9" ht="25.5" customHeight="true" spans="1:20">
      <c r="A9" s="42" t="s">
        <v>19</v>
      </c>
      <c r="B9" s="42">
        <v>46302</v>
      </c>
      <c r="C9" s="73"/>
      <c r="D9" s="79" t="e">
        <f t="shared" si="6"/>
        <v>#DIV/0!</v>
      </c>
      <c r="E9" s="57">
        <v>195.7706</v>
      </c>
      <c r="F9" s="81">
        <f t="shared" si="1"/>
        <v>-1</v>
      </c>
      <c r="G9" s="57">
        <v>155.89</v>
      </c>
      <c r="H9" s="81">
        <f t="shared" si="2"/>
        <v>-1</v>
      </c>
      <c r="I9" s="65">
        <v>2.4</v>
      </c>
      <c r="J9" s="65">
        <v>2.4</v>
      </c>
      <c r="K9" s="65">
        <v>2.4</v>
      </c>
      <c r="L9" s="83">
        <f t="shared" si="0"/>
        <v>0</v>
      </c>
      <c r="M9" s="85" t="e">
        <f>L9/L8-1</f>
        <v>#DIV/0!</v>
      </c>
      <c r="N9" s="73">
        <f t="shared" si="7"/>
        <v>469.84944</v>
      </c>
      <c r="O9" s="86">
        <f t="shared" si="3"/>
        <v>-1</v>
      </c>
      <c r="P9" s="87">
        <f t="shared" si="4"/>
        <v>374.136</v>
      </c>
      <c r="Q9" s="86">
        <f>L9/P9-1</f>
        <v>-1</v>
      </c>
      <c r="R9" s="76">
        <f>SUM($L$3:L9)</f>
        <v>0</v>
      </c>
      <c r="S9" s="72">
        <f>R9/SUM($N$3:N9)-1</f>
        <v>-1</v>
      </c>
      <c r="T9" s="72">
        <f>R9/SUM($P$3:P9)-1</f>
        <v>-1</v>
      </c>
    </row>
    <row r="10" ht="25.5" customHeight="true" spans="1:20">
      <c r="A10" s="42" t="s">
        <v>20</v>
      </c>
      <c r="B10" s="42">
        <v>46303</v>
      </c>
      <c r="C10" s="73" t="s">
        <v>13</v>
      </c>
      <c r="D10" s="79" t="s">
        <v>13</v>
      </c>
      <c r="E10" s="57">
        <v>159.8933</v>
      </c>
      <c r="F10" s="81" t="s">
        <v>13</v>
      </c>
      <c r="G10" s="57" t="s">
        <v>13</v>
      </c>
      <c r="H10" s="81" t="s">
        <v>13</v>
      </c>
      <c r="I10" s="65" t="s">
        <v>13</v>
      </c>
      <c r="J10" s="65">
        <v>2.4</v>
      </c>
      <c r="K10" s="65" t="s">
        <v>13</v>
      </c>
      <c r="L10" s="83" t="s">
        <v>13</v>
      </c>
      <c r="M10" s="85" t="s">
        <v>13</v>
      </c>
      <c r="N10" s="61">
        <f t="shared" si="7"/>
        <v>383.74392</v>
      </c>
      <c r="O10" s="86" t="s">
        <v>13</v>
      </c>
      <c r="P10" s="88" t="s">
        <v>13</v>
      </c>
      <c r="Q10" s="86" t="s">
        <v>13</v>
      </c>
      <c r="R10" s="92"/>
      <c r="S10" s="93"/>
      <c r="T10" s="93"/>
    </row>
    <row r="11" ht="25.5" customHeight="true" spans="1:20">
      <c r="A11" s="80" t="s">
        <v>21</v>
      </c>
      <c r="B11" s="80"/>
      <c r="C11" s="73">
        <f>SUM(C3:C9)/7</f>
        <v>0</v>
      </c>
      <c r="D11" s="80" t="s">
        <v>13</v>
      </c>
      <c r="E11" s="73">
        <f>SUM(E3:E10)/8</f>
        <v>206.8135375</v>
      </c>
      <c r="F11" s="81">
        <f t="shared" si="1"/>
        <v>-1</v>
      </c>
      <c r="G11" s="73">
        <f>SUM(G3:G9)/7</f>
        <v>196.128571428571</v>
      </c>
      <c r="H11" s="81">
        <f t="shared" si="2"/>
        <v>-1</v>
      </c>
      <c r="I11" s="80" t="s">
        <v>13</v>
      </c>
      <c r="J11" s="78" t="s">
        <v>13</v>
      </c>
      <c r="K11" s="78" t="s">
        <v>13</v>
      </c>
      <c r="L11" s="84">
        <f>SUM(L3:L9)/7</f>
        <v>0</v>
      </c>
      <c r="M11" s="89" t="s">
        <v>13</v>
      </c>
      <c r="N11" s="73">
        <f>SUM(N3:N10)/8</f>
        <v>496.35249</v>
      </c>
      <c r="O11" s="86">
        <f>L11/N11-1</f>
        <v>-1</v>
      </c>
      <c r="P11" s="87">
        <f>SUM(P3:P9)/7</f>
        <v>470.708571428571</v>
      </c>
      <c r="Q11" s="86">
        <f>L11/P11-1</f>
        <v>-1</v>
      </c>
      <c r="R11" s="92"/>
      <c r="S11" s="93"/>
      <c r="T11" s="93"/>
    </row>
    <row r="18" spans="4:4">
      <c r="D18"/>
    </row>
    <row r="19" spans="4:4">
      <c r="D19"/>
    </row>
    <row r="20" spans="4:4">
      <c r="D20"/>
    </row>
    <row r="21" spans="4:4">
      <c r="D21"/>
    </row>
    <row r="22" spans="4:4">
      <c r="D22"/>
    </row>
    <row r="23" spans="4:4">
      <c r="D23"/>
    </row>
    <row r="24" spans="4:4">
      <c r="D24"/>
    </row>
  </sheetData>
  <mergeCells count="7">
    <mergeCell ref="C1:H1"/>
    <mergeCell ref="I1:K1"/>
    <mergeCell ref="L1:Q1"/>
    <mergeCell ref="R1:T1"/>
    <mergeCell ref="A11:B11"/>
    <mergeCell ref="A1:A2"/>
    <mergeCell ref="B1:B2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1"/>
  <sheetViews>
    <sheetView workbookViewId="0">
      <pane xSplit="2" ySplit="2" topLeftCell="F3" activePane="bottomRight" state="frozen"/>
      <selection/>
      <selection pane="topRight"/>
      <selection pane="bottomLeft"/>
      <selection pane="bottomRight" activeCell="U6" sqref="U6"/>
    </sheetView>
  </sheetViews>
  <sheetFormatPr defaultColWidth="9.025" defaultRowHeight="13.5"/>
  <cols>
    <col min="1" max="1" width="6.75" style="2" customWidth="true"/>
    <col min="2" max="2" width="8.55833333333333" style="36" customWidth="true"/>
    <col min="3" max="3" width="10.775" style="37" customWidth="true"/>
    <col min="4" max="4" width="10.4416666666667" style="37" customWidth="true"/>
    <col min="5" max="5" width="13.1166666666667" style="4" customWidth="true"/>
    <col min="6" max="9" width="11.6" style="4" customWidth="true"/>
    <col min="10" max="10" width="9.44166666666667" style="2" customWidth="true"/>
    <col min="11" max="12" width="10.925" style="1" customWidth="true"/>
    <col min="13" max="13" width="10.775" style="36" customWidth="true"/>
    <col min="14" max="14" width="10.4416666666667" style="36" customWidth="true"/>
    <col min="15" max="21" width="13.1166666666667" style="36" customWidth="true"/>
    <col min="22" max="22" width="13.1166666666667" style="2" customWidth="true"/>
    <col min="23" max="23" width="13.1166666666667" style="1" customWidth="true"/>
    <col min="24" max="24" width="12.6333333333333" style="2" customWidth="true"/>
    <col min="25" max="25" width="10.3833333333333" style="2" customWidth="true"/>
    <col min="26" max="26" width="9.38333333333333" style="2" customWidth="true"/>
    <col min="27" max="28" width="10.3833333333333" style="2" customWidth="true"/>
    <col min="29" max="29" width="9.38333333333333" style="2" customWidth="true"/>
    <col min="31" max="31" width="11.5" style="2" customWidth="true"/>
    <col min="33" max="34" width="11.5" style="2" customWidth="true"/>
  </cols>
  <sheetData>
    <row r="1" s="35" customFormat="true" ht="38" customHeight="true" spans="1:21">
      <c r="A1" s="38"/>
      <c r="B1" s="38" t="s">
        <v>0</v>
      </c>
      <c r="C1" s="39" t="s">
        <v>33</v>
      </c>
      <c r="D1" s="40"/>
      <c r="E1" s="40"/>
      <c r="F1" s="40"/>
      <c r="G1" s="40"/>
      <c r="H1" s="40"/>
      <c r="I1" s="64"/>
      <c r="J1" s="39" t="s">
        <v>29</v>
      </c>
      <c r="K1" s="40"/>
      <c r="L1" s="64"/>
      <c r="M1" s="67" t="s">
        <v>34</v>
      </c>
      <c r="N1" s="68"/>
      <c r="O1" s="68"/>
      <c r="P1" s="68"/>
      <c r="Q1" s="68"/>
      <c r="R1" s="68"/>
      <c r="S1" s="74" t="s">
        <v>35</v>
      </c>
      <c r="T1" s="74"/>
      <c r="U1" s="74"/>
    </row>
    <row r="2" s="35" customFormat="true" ht="33" customHeight="true" spans="1:21">
      <c r="A2" s="41"/>
      <c r="B2" s="41"/>
      <c r="C2" s="38" t="s">
        <v>36</v>
      </c>
      <c r="D2" s="38" t="s">
        <v>3</v>
      </c>
      <c r="E2" s="38" t="s">
        <v>4</v>
      </c>
      <c r="F2" s="38" t="s">
        <v>5</v>
      </c>
      <c r="G2" s="38" t="s">
        <v>6</v>
      </c>
      <c r="H2" s="38" t="s">
        <v>7</v>
      </c>
      <c r="I2" s="38" t="s">
        <v>8</v>
      </c>
      <c r="J2" s="38" t="s">
        <v>3</v>
      </c>
      <c r="K2" s="38" t="s">
        <v>5</v>
      </c>
      <c r="L2" s="38" t="s">
        <v>7</v>
      </c>
      <c r="M2" s="38" t="s">
        <v>3</v>
      </c>
      <c r="N2" s="38" t="s">
        <v>4</v>
      </c>
      <c r="O2" s="38" t="s">
        <v>5</v>
      </c>
      <c r="P2" s="69" t="s">
        <v>6</v>
      </c>
      <c r="Q2" s="69" t="s">
        <v>7</v>
      </c>
      <c r="R2" s="75" t="s">
        <v>8</v>
      </c>
      <c r="S2" s="69" t="s">
        <v>32</v>
      </c>
      <c r="T2" s="69" t="s">
        <v>10</v>
      </c>
      <c r="U2" s="69" t="s">
        <v>11</v>
      </c>
    </row>
    <row r="3" ht="14.25" customHeight="true" spans="1:21">
      <c r="A3" s="42" t="s">
        <v>12</v>
      </c>
      <c r="B3" s="42">
        <v>46296</v>
      </c>
      <c r="C3" s="43"/>
      <c r="D3" s="44"/>
      <c r="E3" s="57" t="s">
        <v>13</v>
      </c>
      <c r="F3" s="58">
        <v>372.0304</v>
      </c>
      <c r="G3" s="59">
        <f>D3/F3-1</f>
        <v>-1</v>
      </c>
      <c r="H3" s="58">
        <v>351.8111</v>
      </c>
      <c r="I3" s="59">
        <f>D3/H3-1</f>
        <v>-1</v>
      </c>
      <c r="J3" s="65">
        <v>2.4</v>
      </c>
      <c r="K3" s="65">
        <v>2.4</v>
      </c>
      <c r="L3" s="65">
        <v>2.4</v>
      </c>
      <c r="M3" s="70">
        <f t="shared" ref="M3:M9" si="0">D3*J3</f>
        <v>0</v>
      </c>
      <c r="N3" s="57" t="s">
        <v>13</v>
      </c>
      <c r="O3" s="71">
        <f>F3*K3</f>
        <v>892.87296</v>
      </c>
      <c r="P3" s="72">
        <f>M3/O3-1</f>
        <v>-1</v>
      </c>
      <c r="Q3" s="76">
        <f>H3*L3</f>
        <v>844.34664</v>
      </c>
      <c r="R3" s="77">
        <f>M3/Q3-1</f>
        <v>-1</v>
      </c>
      <c r="S3" s="76">
        <f>SUM($M$3:M3)</f>
        <v>0</v>
      </c>
      <c r="T3" s="72">
        <f>S3/SUM($O$3:O3)-1</f>
        <v>-1</v>
      </c>
      <c r="U3" s="72">
        <f>S3/SUM($Q$3:Q3)-1</f>
        <v>-1</v>
      </c>
    </row>
    <row r="4" ht="15.75" customHeight="true" spans="1:21">
      <c r="A4" s="42" t="s">
        <v>14</v>
      </c>
      <c r="B4" s="42">
        <v>46297</v>
      </c>
      <c r="C4" s="45"/>
      <c r="D4" s="44"/>
      <c r="E4" s="15" t="e">
        <f t="shared" ref="E4:E9" si="1">(D4-D3)/D3</f>
        <v>#DIV/0!</v>
      </c>
      <c r="F4" s="60">
        <v>351.6512</v>
      </c>
      <c r="G4" s="59">
        <f t="shared" ref="G4:G11" si="2">D4/F4-1</f>
        <v>-1</v>
      </c>
      <c r="H4" s="60">
        <v>366.9799</v>
      </c>
      <c r="I4" s="59">
        <f t="shared" ref="I4:I11" si="3">D4/H4-1</f>
        <v>-1</v>
      </c>
      <c r="J4" s="65">
        <v>2.4</v>
      </c>
      <c r="K4" s="65">
        <v>2.4</v>
      </c>
      <c r="L4" s="65">
        <v>2.4</v>
      </c>
      <c r="M4" s="70">
        <f t="shared" si="0"/>
        <v>0</v>
      </c>
      <c r="N4" s="15" t="e">
        <f>M4/M3-1</f>
        <v>#DIV/0!</v>
      </c>
      <c r="O4" s="73">
        <f t="shared" ref="O3:O10" si="4">F4*K4</f>
        <v>843.96288</v>
      </c>
      <c r="P4" s="72">
        <f t="shared" ref="P4:P11" si="5">M4/O4-1</f>
        <v>-1</v>
      </c>
      <c r="Q4" s="76">
        <f t="shared" ref="Q4:Q11" si="6">H4*L4</f>
        <v>880.75176</v>
      </c>
      <c r="R4" s="77">
        <f t="shared" ref="R4:R11" si="7">M4/Q4-1</f>
        <v>-1</v>
      </c>
      <c r="S4" s="76">
        <f>SUM($M$3:M4)</f>
        <v>0</v>
      </c>
      <c r="T4" s="72">
        <f>S4/SUM($O$3:O4)-1</f>
        <v>-1</v>
      </c>
      <c r="U4" s="72">
        <f>S4/SUM($Q$3:Q4)-1</f>
        <v>-1</v>
      </c>
    </row>
    <row r="5" ht="14.25" customHeight="true" spans="1:21">
      <c r="A5" s="42" t="s">
        <v>15</v>
      </c>
      <c r="B5" s="42">
        <v>46298</v>
      </c>
      <c r="C5" s="46"/>
      <c r="D5" s="47"/>
      <c r="E5" s="15" t="e">
        <f>(D5-D4)/D4</f>
        <v>#DIV/0!</v>
      </c>
      <c r="F5" s="60">
        <v>362.0035</v>
      </c>
      <c r="G5" s="59">
        <f t="shared" si="2"/>
        <v>-1</v>
      </c>
      <c r="H5" s="60">
        <v>344.3345</v>
      </c>
      <c r="I5" s="59">
        <f t="shared" si="3"/>
        <v>-1</v>
      </c>
      <c r="J5" s="65">
        <v>2.4</v>
      </c>
      <c r="K5" s="65">
        <v>2.4</v>
      </c>
      <c r="L5" s="65">
        <v>2.4</v>
      </c>
      <c r="M5" s="70">
        <f t="shared" si="0"/>
        <v>0</v>
      </c>
      <c r="N5" s="15" t="e">
        <f>(M5-M4)/M4</f>
        <v>#DIV/0!</v>
      </c>
      <c r="O5" s="73">
        <f t="shared" si="4"/>
        <v>868.8084</v>
      </c>
      <c r="P5" s="72">
        <f t="shared" si="5"/>
        <v>-1</v>
      </c>
      <c r="Q5" s="76">
        <f t="shared" si="6"/>
        <v>826.4028</v>
      </c>
      <c r="R5" s="77">
        <f t="shared" si="7"/>
        <v>-1</v>
      </c>
      <c r="S5" s="76">
        <f>SUM($M$3:M5)</f>
        <v>0</v>
      </c>
      <c r="T5" s="72">
        <f>S5/SUM($O$3:O5)-1</f>
        <v>-1</v>
      </c>
      <c r="U5" s="72">
        <f>S5/SUM($Q$3:Q5)-1</f>
        <v>-1</v>
      </c>
    </row>
    <row r="6" ht="14.25" customHeight="true" spans="1:21">
      <c r="A6" s="42" t="s">
        <v>16</v>
      </c>
      <c r="B6" s="42">
        <v>46299</v>
      </c>
      <c r="C6" s="43"/>
      <c r="D6" s="48"/>
      <c r="E6" s="15" t="e">
        <f t="shared" si="1"/>
        <v>#DIV/0!</v>
      </c>
      <c r="F6" s="60">
        <v>337.9501</v>
      </c>
      <c r="G6" s="59">
        <f t="shared" si="2"/>
        <v>-1</v>
      </c>
      <c r="H6" s="60">
        <v>322.7605</v>
      </c>
      <c r="I6" s="59">
        <f t="shared" si="3"/>
        <v>-1</v>
      </c>
      <c r="J6" s="65">
        <v>2.4</v>
      </c>
      <c r="K6" s="65">
        <v>2.4</v>
      </c>
      <c r="L6" s="65">
        <v>2.4</v>
      </c>
      <c r="M6" s="70">
        <f t="shared" si="0"/>
        <v>0</v>
      </c>
      <c r="N6" s="15" t="e">
        <f>(M6-M5)/M5</f>
        <v>#DIV/0!</v>
      </c>
      <c r="O6" s="73">
        <f t="shared" si="4"/>
        <v>811.08024</v>
      </c>
      <c r="P6" s="72">
        <f>M6/O6-1</f>
        <v>-1</v>
      </c>
      <c r="Q6" s="76">
        <f t="shared" si="6"/>
        <v>774.6252</v>
      </c>
      <c r="R6" s="77">
        <f>M6/Q6-1</f>
        <v>-1</v>
      </c>
      <c r="S6" s="76">
        <f>SUM($M$3:M6)</f>
        <v>0</v>
      </c>
      <c r="T6" s="72">
        <f>S6/SUM($O$3:O6)-1</f>
        <v>-1</v>
      </c>
      <c r="U6" s="72">
        <f>S6/SUM($Q$3:Q6)-1</f>
        <v>-1</v>
      </c>
    </row>
    <row r="7" ht="14.25" customHeight="true" spans="1:21">
      <c r="A7" s="42" t="s">
        <v>17</v>
      </c>
      <c r="B7" s="42">
        <v>46300</v>
      </c>
      <c r="C7" s="43"/>
      <c r="D7" s="48"/>
      <c r="E7" s="15" t="e">
        <f t="shared" si="1"/>
        <v>#DIV/0!</v>
      </c>
      <c r="F7" s="60">
        <v>334.204</v>
      </c>
      <c r="G7" s="59">
        <f>D7/F7-1</f>
        <v>-1</v>
      </c>
      <c r="H7" s="60">
        <v>290.7464</v>
      </c>
      <c r="I7" s="59">
        <f>D7/H7-1</f>
        <v>-1</v>
      </c>
      <c r="J7" s="65">
        <v>2.4</v>
      </c>
      <c r="K7" s="65">
        <v>2.4</v>
      </c>
      <c r="L7" s="65">
        <v>2.4</v>
      </c>
      <c r="M7" s="70">
        <f>D7*J7</f>
        <v>0</v>
      </c>
      <c r="N7" s="15" t="e">
        <f>M7/M6-1</f>
        <v>#DIV/0!</v>
      </c>
      <c r="O7" s="73">
        <f>F7*K7</f>
        <v>802.0896</v>
      </c>
      <c r="P7" s="72">
        <f t="shared" si="5"/>
        <v>-1</v>
      </c>
      <c r="Q7" s="76">
        <f>H7*L7</f>
        <v>697.79136</v>
      </c>
      <c r="R7" s="77">
        <f>M7/Q7-1</f>
        <v>-1</v>
      </c>
      <c r="S7" s="76">
        <f>SUM($M$3:M7)</f>
        <v>0</v>
      </c>
      <c r="T7" s="72">
        <f>S7/SUM($O$3:O7)-1</f>
        <v>-1</v>
      </c>
      <c r="U7" s="72">
        <f>S7/SUM($Q$3:Q7)-1</f>
        <v>-1</v>
      </c>
    </row>
    <row r="8" ht="14.25" spans="1:21">
      <c r="A8" s="42" t="s">
        <v>18</v>
      </c>
      <c r="B8" s="42">
        <v>46301</v>
      </c>
      <c r="C8" s="49"/>
      <c r="D8" s="48"/>
      <c r="E8" s="15" t="e">
        <f t="shared" si="1"/>
        <v>#DIV/0!</v>
      </c>
      <c r="F8" s="14">
        <v>344.7356</v>
      </c>
      <c r="G8" s="59">
        <f t="shared" si="2"/>
        <v>-1</v>
      </c>
      <c r="H8" s="14">
        <v>270.836</v>
      </c>
      <c r="I8" s="59">
        <f t="shared" si="3"/>
        <v>-1</v>
      </c>
      <c r="J8" s="65">
        <v>2.4</v>
      </c>
      <c r="K8" s="65">
        <v>2.4</v>
      </c>
      <c r="L8" s="65">
        <v>2.4</v>
      </c>
      <c r="M8" s="70">
        <f t="shared" si="0"/>
        <v>0</v>
      </c>
      <c r="N8" s="15" t="e">
        <f>M8/M7-1</f>
        <v>#DIV/0!</v>
      </c>
      <c r="O8" s="73">
        <f t="shared" si="4"/>
        <v>827.36544</v>
      </c>
      <c r="P8" s="72">
        <f t="shared" si="5"/>
        <v>-1</v>
      </c>
      <c r="Q8" s="76">
        <f t="shared" si="6"/>
        <v>650.0064</v>
      </c>
      <c r="R8" s="77">
        <f t="shared" si="7"/>
        <v>-1</v>
      </c>
      <c r="S8" s="76">
        <f>SUM($M$3:M8)</f>
        <v>0</v>
      </c>
      <c r="T8" s="72">
        <f>S8/SUM($O$3:O8)-1</f>
        <v>-1</v>
      </c>
      <c r="U8" s="72">
        <f>S8/SUM($Q$3:Q8)-1</f>
        <v>-1</v>
      </c>
    </row>
    <row r="9" ht="14.25" spans="1:21">
      <c r="A9" s="42" t="s">
        <v>19</v>
      </c>
      <c r="B9" s="42">
        <v>46302</v>
      </c>
      <c r="C9" s="49"/>
      <c r="D9" s="48"/>
      <c r="E9" s="15" t="e">
        <f>(D9-D8)/D8</f>
        <v>#DIV/0!</v>
      </c>
      <c r="F9" s="61">
        <v>306.6061</v>
      </c>
      <c r="G9" s="59">
        <f t="shared" si="2"/>
        <v>-1</v>
      </c>
      <c r="H9" s="61">
        <v>260.8551</v>
      </c>
      <c r="I9" s="59">
        <f t="shared" si="3"/>
        <v>-1</v>
      </c>
      <c r="J9" s="65">
        <v>2.4</v>
      </c>
      <c r="K9" s="65">
        <v>2.4</v>
      </c>
      <c r="L9" s="65">
        <v>2.4</v>
      </c>
      <c r="M9" s="70">
        <f t="shared" si="0"/>
        <v>0</v>
      </c>
      <c r="N9" s="15" t="e">
        <f>M9/M8-1</f>
        <v>#DIV/0!</v>
      </c>
      <c r="O9" s="73">
        <f t="shared" si="4"/>
        <v>735.85464</v>
      </c>
      <c r="P9" s="72">
        <f t="shared" si="5"/>
        <v>-1</v>
      </c>
      <c r="Q9" s="76">
        <f t="shared" si="6"/>
        <v>626.05224</v>
      </c>
      <c r="R9" s="77">
        <f t="shared" si="7"/>
        <v>-1</v>
      </c>
      <c r="S9" s="76">
        <f>SUM($M$3:M9)</f>
        <v>0</v>
      </c>
      <c r="T9" s="72">
        <f>S9/SUM($O$3:O9)-1</f>
        <v>-1</v>
      </c>
      <c r="U9" s="72">
        <f>S9/SUM($Q$3:Q9)-1</f>
        <v>-1</v>
      </c>
    </row>
    <row r="10" ht="14.25" spans="1:21">
      <c r="A10" s="50" t="s">
        <v>20</v>
      </c>
      <c r="B10" s="50">
        <v>46303</v>
      </c>
      <c r="C10" s="51"/>
      <c r="D10" s="52" t="s">
        <v>13</v>
      </c>
      <c r="E10" s="15" t="s">
        <v>13</v>
      </c>
      <c r="F10" s="62">
        <v>273.9699</v>
      </c>
      <c r="G10" s="59" t="s">
        <v>13</v>
      </c>
      <c r="H10" s="62" t="s">
        <v>13</v>
      </c>
      <c r="I10" s="59" t="s">
        <v>13</v>
      </c>
      <c r="J10" s="65" t="s">
        <v>13</v>
      </c>
      <c r="K10" s="65">
        <v>2.4</v>
      </c>
      <c r="L10" s="65" t="s">
        <v>13</v>
      </c>
      <c r="M10" s="70" t="s">
        <v>13</v>
      </c>
      <c r="N10" s="15" t="s">
        <v>13</v>
      </c>
      <c r="O10" s="73">
        <f t="shared" si="4"/>
        <v>657.52776</v>
      </c>
      <c r="P10" s="72" t="s">
        <v>13</v>
      </c>
      <c r="Q10" s="76" t="s">
        <v>13</v>
      </c>
      <c r="R10" s="77" t="s">
        <v>13</v>
      </c>
      <c r="S10" s="76"/>
      <c r="T10" s="72"/>
      <c r="U10" s="72"/>
    </row>
    <row r="11" ht="14.25" spans="1:21">
      <c r="A11" s="53" t="s">
        <v>21</v>
      </c>
      <c r="B11" s="54"/>
      <c r="C11" s="55"/>
      <c r="D11" s="56">
        <f>SUM(D3:D9)/7</f>
        <v>0</v>
      </c>
      <c r="E11" s="63" t="s">
        <v>13</v>
      </c>
      <c r="F11" s="61">
        <f>SUM(F3:F10)/8</f>
        <v>335.39385</v>
      </c>
      <c r="G11" s="59">
        <f>D11/F11-1</f>
        <v>-1</v>
      </c>
      <c r="H11" s="61">
        <f>SUM(H3:H9)/7</f>
        <v>315.474785714286</v>
      </c>
      <c r="I11" s="59">
        <f>D11/H11-1</f>
        <v>-1</v>
      </c>
      <c r="J11" s="14" t="s">
        <v>13</v>
      </c>
      <c r="K11" s="14" t="s">
        <v>13</v>
      </c>
      <c r="L11" s="66" t="s">
        <v>13</v>
      </c>
      <c r="M11" s="61">
        <f>SUM(M3:M9)/7</f>
        <v>0</v>
      </c>
      <c r="N11" s="57" t="s">
        <v>13</v>
      </c>
      <c r="O11" s="61">
        <f>SUM(O3:O10)/8</f>
        <v>804.94524</v>
      </c>
      <c r="P11" s="72">
        <f t="shared" si="5"/>
        <v>-1</v>
      </c>
      <c r="Q11" s="76">
        <f>SUM(Q3:Q9)/7</f>
        <v>757.139485714286</v>
      </c>
      <c r="R11" s="77">
        <f t="shared" si="7"/>
        <v>-1</v>
      </c>
      <c r="S11" s="76"/>
      <c r="T11" s="72"/>
      <c r="U11" s="72"/>
    </row>
  </sheetData>
  <mergeCells count="7">
    <mergeCell ref="C1:I1"/>
    <mergeCell ref="J1:L1"/>
    <mergeCell ref="M1:R1"/>
    <mergeCell ref="S1:U1"/>
    <mergeCell ref="A11:B11"/>
    <mergeCell ref="A1:A2"/>
    <mergeCell ref="B1:B2"/>
  </mergeCells>
  <pageMargins left="0.7" right="0.7" top="0.75" bottom="0.75" header="0.3" footer="0.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142"/>
  <sheetViews>
    <sheetView tabSelected="1" workbookViewId="0">
      <pane xSplit="2" ySplit="2" topLeftCell="L3" activePane="bottomRight" state="frozen"/>
      <selection/>
      <selection pane="topRight"/>
      <selection pane="bottomLeft"/>
      <selection pane="bottomRight" activeCell="Y23" sqref="Y23"/>
    </sheetView>
  </sheetViews>
  <sheetFormatPr defaultColWidth="14" defaultRowHeight="18" customHeight="true"/>
  <cols>
    <col min="1" max="1" width="7.7" style="2" customWidth="true"/>
    <col min="2" max="2" width="9.7" style="2" customWidth="true"/>
    <col min="3" max="3" width="11.15" style="3" customWidth="true"/>
    <col min="4" max="4" width="10.525" style="1" customWidth="true"/>
    <col min="5" max="8" width="11.15" style="4" customWidth="true"/>
    <col min="9" max="9" width="11.15" style="3" customWidth="true"/>
    <col min="10" max="10" width="12.7" style="1" customWidth="true"/>
    <col min="11" max="14" width="10.525" style="4" customWidth="true"/>
    <col min="15" max="15" width="10.525" style="3" customWidth="true"/>
    <col min="16" max="16" width="12.2" style="1" customWidth="true"/>
    <col min="17" max="20" width="10.525" style="4" customWidth="true"/>
    <col min="21" max="21" width="10.9" style="5" customWidth="true"/>
    <col min="22" max="23" width="11.525" style="6" customWidth="true"/>
    <col min="24" max="24" width="11.525" style="5" customWidth="true"/>
    <col min="25" max="26" width="11.9" style="6" customWidth="true"/>
    <col min="27" max="30" width="11.75" style="2" customWidth="true"/>
  </cols>
  <sheetData>
    <row r="1" s="1" customFormat="true" ht="43" customHeight="true" spans="1:30">
      <c r="A1" s="7"/>
      <c r="B1" s="7" t="s">
        <v>0</v>
      </c>
      <c r="C1" s="8" t="s">
        <v>37</v>
      </c>
      <c r="D1" s="9"/>
      <c r="E1" s="9"/>
      <c r="F1" s="9"/>
      <c r="G1" s="9"/>
      <c r="H1" s="19"/>
      <c r="I1" s="8" t="s">
        <v>38</v>
      </c>
      <c r="J1" s="9"/>
      <c r="K1" s="9"/>
      <c r="L1" s="9"/>
      <c r="M1" s="9"/>
      <c r="N1" s="19"/>
      <c r="O1" s="8" t="s">
        <v>39</v>
      </c>
      <c r="P1" s="9"/>
      <c r="Q1" s="9"/>
      <c r="R1" s="9"/>
      <c r="S1" s="9"/>
      <c r="T1" s="19"/>
      <c r="U1" s="21" t="s">
        <v>40</v>
      </c>
      <c r="V1" s="22"/>
      <c r="W1" s="23"/>
      <c r="X1" s="21" t="s">
        <v>41</v>
      </c>
      <c r="Y1" s="22"/>
      <c r="Z1" s="23"/>
      <c r="AA1" s="28" t="s">
        <v>42</v>
      </c>
      <c r="AB1" s="28"/>
      <c r="AC1" s="28"/>
      <c r="AD1" s="2"/>
    </row>
    <row r="2" s="1" customFormat="true" ht="33" customHeight="true" spans="1:30">
      <c r="A2" s="10"/>
      <c r="B2" s="10"/>
      <c r="C2" s="11" t="s">
        <v>3</v>
      </c>
      <c r="D2" s="7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3</v>
      </c>
      <c r="J2" s="7" t="s">
        <v>4</v>
      </c>
      <c r="K2" s="11" t="s">
        <v>5</v>
      </c>
      <c r="L2" s="11" t="s">
        <v>6</v>
      </c>
      <c r="M2" s="11" t="s">
        <v>7</v>
      </c>
      <c r="N2" s="11" t="s">
        <v>8</v>
      </c>
      <c r="O2" s="11" t="s">
        <v>3</v>
      </c>
      <c r="P2" s="7" t="s">
        <v>4</v>
      </c>
      <c r="Q2" s="11" t="s">
        <v>5</v>
      </c>
      <c r="R2" s="11" t="s">
        <v>6</v>
      </c>
      <c r="S2" s="11" t="s">
        <v>7</v>
      </c>
      <c r="T2" s="11" t="s">
        <v>8</v>
      </c>
      <c r="U2" s="11" t="s">
        <v>32</v>
      </c>
      <c r="V2" s="24" t="s">
        <v>10</v>
      </c>
      <c r="W2" s="24" t="s">
        <v>11</v>
      </c>
      <c r="X2" s="11" t="s">
        <v>32</v>
      </c>
      <c r="Y2" s="24" t="s">
        <v>10</v>
      </c>
      <c r="Z2" s="24" t="s">
        <v>11</v>
      </c>
      <c r="AA2" s="11" t="s">
        <v>32</v>
      </c>
      <c r="AB2" s="24" t="s">
        <v>10</v>
      </c>
      <c r="AC2" s="24" t="s">
        <v>11</v>
      </c>
      <c r="AD2" s="30"/>
    </row>
    <row r="3" ht="13.5" customHeight="true" spans="1:30">
      <c r="A3" s="12" t="s">
        <v>12</v>
      </c>
      <c r="B3" s="12">
        <v>46296</v>
      </c>
      <c r="C3" s="13">
        <f>I3+铁路!C3+民航!C3+水路!C3</f>
        <v>0</v>
      </c>
      <c r="D3" s="14" t="s">
        <v>13</v>
      </c>
      <c r="E3" s="13">
        <f>K3+铁路!E3+民航!E3+水路!E3</f>
        <v>1714.41032</v>
      </c>
      <c r="F3" s="20">
        <f>C3/E3-1</f>
        <v>-1</v>
      </c>
      <c r="G3" s="13">
        <v>1605.45694</v>
      </c>
      <c r="H3" s="20">
        <f>C3/G3-1</f>
        <v>-1</v>
      </c>
      <c r="I3" s="13">
        <f>O3+道路!C3</f>
        <v>0</v>
      </c>
      <c r="J3" s="14" t="s">
        <v>13</v>
      </c>
      <c r="K3" s="13">
        <f>Q3+道路!E3</f>
        <v>1600.75752</v>
      </c>
      <c r="L3" s="20">
        <f>I3/K3-1</f>
        <v>-1</v>
      </c>
      <c r="M3" s="13">
        <v>1498.68464</v>
      </c>
      <c r="N3" s="20">
        <f>I3/M3-1</f>
        <v>-1</v>
      </c>
      <c r="O3" s="13">
        <f>高速公路!L3+普通国省道!M3</f>
        <v>0</v>
      </c>
      <c r="P3" s="14" t="s">
        <v>13</v>
      </c>
      <c r="Q3" s="13">
        <f>高速公路!N3+普通国省道!O3</f>
        <v>1514.38752</v>
      </c>
      <c r="R3" s="20">
        <f>O3/Q3-1</f>
        <v>-1</v>
      </c>
      <c r="S3" s="13">
        <f>高速公路!P3+普通国省道!Q3</f>
        <v>1428.07464</v>
      </c>
      <c r="T3" s="20">
        <f>O3/S3-1</f>
        <v>-1</v>
      </c>
      <c r="U3" s="25">
        <f>SUM($C$3:C3)/10000</f>
        <v>0</v>
      </c>
      <c r="V3" s="15">
        <f>U3*10000/SUM($E$3:E3)-1</f>
        <v>-1</v>
      </c>
      <c r="W3" s="15">
        <f>U3*10000/SUM($G$3:G3)-1</f>
        <v>-1</v>
      </c>
      <c r="X3" s="25">
        <f>SUM($I$3:I3)/10000</f>
        <v>0</v>
      </c>
      <c r="Y3" s="15">
        <f>X3*10000/SUM($K$3:K3)-1</f>
        <v>-1</v>
      </c>
      <c r="Z3" s="15">
        <f>X3*10000/SUM($M$3:M3)-1</f>
        <v>-1</v>
      </c>
      <c r="AA3" s="25">
        <f>SUM($O$3:O3)/10000</f>
        <v>0</v>
      </c>
      <c r="AB3" s="15">
        <f>AA3*10000/SUM($Q$3:Q3)-1</f>
        <v>-1</v>
      </c>
      <c r="AC3" s="31">
        <f>AA3*10000/SUM($S$3:S3)-1</f>
        <v>-1</v>
      </c>
      <c r="AD3" s="32"/>
    </row>
    <row r="4" ht="13.5" customHeight="true" spans="1:30">
      <c r="A4" s="12" t="s">
        <v>14</v>
      </c>
      <c r="B4" s="12">
        <v>46297</v>
      </c>
      <c r="C4" s="13">
        <f>I4+铁路!C4+民航!C4+水路!C4</f>
        <v>0</v>
      </c>
      <c r="D4" s="15" t="e">
        <f>C4/C3-1</f>
        <v>#DIV/0!</v>
      </c>
      <c r="E4" s="13">
        <f>K4+铁路!E4+民航!E4+水路!E4</f>
        <v>1518.0171</v>
      </c>
      <c r="F4" s="20">
        <f t="shared" ref="F4:F11" si="0">C4/E4-1</f>
        <v>-1</v>
      </c>
      <c r="G4" s="13">
        <v>1532.35166</v>
      </c>
      <c r="H4" s="20">
        <f t="shared" ref="H4:H11" si="1">C4/G4-1</f>
        <v>-1</v>
      </c>
      <c r="I4" s="13">
        <f>O4+道路!C4</f>
        <v>0</v>
      </c>
      <c r="J4" s="15" t="e">
        <f>I4/I3-1</f>
        <v>#DIV/0!</v>
      </c>
      <c r="K4" s="13">
        <f>Q4+道路!E4</f>
        <v>1427.3808</v>
      </c>
      <c r="L4" s="20">
        <f t="shared" ref="L4:L11" si="2">I4/K4-1</f>
        <v>-1</v>
      </c>
      <c r="M4" s="13">
        <v>1440.92376</v>
      </c>
      <c r="N4" s="20">
        <f t="shared" ref="N4:N11" si="3">I4/M4-1</f>
        <v>-1</v>
      </c>
      <c r="O4" s="13">
        <f>高速公路!L4+普通国省道!M4</f>
        <v>0</v>
      </c>
      <c r="P4" s="15" t="e">
        <f>O4/O3-1</f>
        <v>#DIV/0!</v>
      </c>
      <c r="Q4" s="13">
        <f>高速公路!N4+普通国省道!O4</f>
        <v>1346.1708</v>
      </c>
      <c r="R4" s="20">
        <f t="shared" ref="R4:R11" si="4">O4/Q4-1</f>
        <v>-1</v>
      </c>
      <c r="S4" s="13">
        <f>高速公路!P4+普通国省道!Q4</f>
        <v>1371.14376</v>
      </c>
      <c r="T4" s="20">
        <f t="shared" ref="T4:T11" si="5">O4/S4-1</f>
        <v>-1</v>
      </c>
      <c r="U4" s="25">
        <f>SUM($C$3:C4)/10000</f>
        <v>0</v>
      </c>
      <c r="V4" s="15">
        <f>U4*10000/SUM($E$3:E4)-1</f>
        <v>-1</v>
      </c>
      <c r="W4" s="15">
        <f>U4*10000/SUM($G$3:G4)-1</f>
        <v>-1</v>
      </c>
      <c r="X4" s="25">
        <f>SUM($I$3:I4)/10000</f>
        <v>0</v>
      </c>
      <c r="Y4" s="15">
        <f>X4*10000/SUM($K$3:K4)-1</f>
        <v>-1</v>
      </c>
      <c r="Z4" s="15">
        <f>X4*10000/SUM($M$3:M4)-1</f>
        <v>-1</v>
      </c>
      <c r="AA4" s="25">
        <f>SUM($O$3:O4)/10000</f>
        <v>0</v>
      </c>
      <c r="AB4" s="15">
        <f>AA4*10000/SUM($Q$3:Q4)-1</f>
        <v>-1</v>
      </c>
      <c r="AC4" s="31">
        <f>AA4*10000/SUM($S$3:S4)-1</f>
        <v>-1</v>
      </c>
      <c r="AD4" s="32"/>
    </row>
    <row r="5" ht="13.5" customHeight="true" spans="1:30">
      <c r="A5" s="12" t="s">
        <v>15</v>
      </c>
      <c r="B5" s="12">
        <v>46298</v>
      </c>
      <c r="C5" s="13">
        <f>I5+铁路!C5+民航!C5+水路!C5</f>
        <v>0</v>
      </c>
      <c r="D5" s="15" t="e">
        <f>(C5-C4)/C4</f>
        <v>#DIV/0!</v>
      </c>
      <c r="E5" s="13">
        <f>K5+铁路!E5+民航!E5+水路!E5</f>
        <v>1554.79976</v>
      </c>
      <c r="F5" s="20">
        <f t="shared" si="0"/>
        <v>-1</v>
      </c>
      <c r="G5" s="13">
        <v>1471.0515</v>
      </c>
      <c r="H5" s="20">
        <f t="shared" si="1"/>
        <v>-1</v>
      </c>
      <c r="I5" s="13">
        <f>O5+道路!C5</f>
        <v>0</v>
      </c>
      <c r="J5" s="15" t="e">
        <f>(I5-I4)/I4</f>
        <v>#DIV/0!</v>
      </c>
      <c r="K5" s="13">
        <f>Q5+道路!E5</f>
        <v>1469.21656</v>
      </c>
      <c r="L5" s="20">
        <f t="shared" si="2"/>
        <v>-1</v>
      </c>
      <c r="M5" s="13">
        <v>1386.3108</v>
      </c>
      <c r="N5" s="20">
        <f t="shared" si="3"/>
        <v>-1</v>
      </c>
      <c r="O5" s="13">
        <f>高速公路!L5+普通国省道!M5</f>
        <v>0</v>
      </c>
      <c r="P5" s="15" t="e">
        <f>(O5-O4)/O4</f>
        <v>#DIV/0!</v>
      </c>
      <c r="Q5" s="13">
        <f>高速公路!N5+普通国省道!O5</f>
        <v>1385.86656</v>
      </c>
      <c r="R5" s="20">
        <f t="shared" si="4"/>
        <v>-1</v>
      </c>
      <c r="S5" s="13">
        <f>高速公路!P5+普通国省道!Q5</f>
        <v>1317.7308</v>
      </c>
      <c r="T5" s="20">
        <f t="shared" si="5"/>
        <v>-1</v>
      </c>
      <c r="U5" s="25">
        <f>SUM($C$3:C5)/10000</f>
        <v>0</v>
      </c>
      <c r="V5" s="15">
        <f>U5*10000/SUM($E$3:E5)-1</f>
        <v>-1</v>
      </c>
      <c r="W5" s="15">
        <f>U5*10000/SUM($G$3:G5)-1</f>
        <v>-1</v>
      </c>
      <c r="X5" s="25">
        <f>SUM($I$3:I5)/10000</f>
        <v>0</v>
      </c>
      <c r="Y5" s="15">
        <f>X5*10000/SUM($K$3:K5)-1</f>
        <v>-1</v>
      </c>
      <c r="Z5" s="15">
        <f>X5*10000/SUM($M$3:M5)-1</f>
        <v>-1</v>
      </c>
      <c r="AA5" s="25">
        <f>SUM($O$3:O5)/10000</f>
        <v>0</v>
      </c>
      <c r="AB5" s="15">
        <f>AA5*10000/SUM($Q$3:Q5)-1</f>
        <v>-1</v>
      </c>
      <c r="AC5" s="31">
        <f>AA5*10000/SUM($S$3:S5)-1</f>
        <v>-1</v>
      </c>
      <c r="AD5" s="32"/>
    </row>
    <row r="6" ht="13.5" customHeight="true" spans="1:30">
      <c r="A6" s="12" t="s">
        <v>16</v>
      </c>
      <c r="B6" s="12">
        <v>46299</v>
      </c>
      <c r="C6" s="13">
        <f>I6+铁路!C6+民航!C6+水路!C6</f>
        <v>0</v>
      </c>
      <c r="D6" s="15" t="e">
        <f>(C6-C5)/C5</f>
        <v>#DIV/0!</v>
      </c>
      <c r="E6" s="13">
        <f>K6+铁路!E6+民航!E6+水路!E6</f>
        <v>1479.94636</v>
      </c>
      <c r="F6" s="20">
        <f t="shared" si="0"/>
        <v>-1</v>
      </c>
      <c r="G6" s="13">
        <v>1410.1982</v>
      </c>
      <c r="H6" s="20">
        <f t="shared" si="1"/>
        <v>-1</v>
      </c>
      <c r="I6" s="13">
        <f>O6+道路!C6</f>
        <v>0</v>
      </c>
      <c r="J6" s="15" t="e">
        <f>(I6-I5)/I5</f>
        <v>#DIV/0!</v>
      </c>
      <c r="K6" s="13">
        <f>Q6+道路!E6</f>
        <v>1392.61696</v>
      </c>
      <c r="L6" s="20">
        <f t="shared" si="2"/>
        <v>-1</v>
      </c>
      <c r="M6" s="13">
        <v>1322.9432</v>
      </c>
      <c r="N6" s="20">
        <f t="shared" si="3"/>
        <v>-1</v>
      </c>
      <c r="O6" s="13">
        <f>高速公路!L6+普通国省道!M6</f>
        <v>0</v>
      </c>
      <c r="P6" s="15" t="e">
        <f>(O6-O5)/O5</f>
        <v>#DIV/0!</v>
      </c>
      <c r="Q6" s="13">
        <f>高速公路!N6+普通国省道!O6</f>
        <v>1311.24696</v>
      </c>
      <c r="R6" s="20">
        <f>O6/Q6-1</f>
        <v>-1</v>
      </c>
      <c r="S6" s="13">
        <f>高速公路!P6+普通国省道!Q6</f>
        <v>1257.0732</v>
      </c>
      <c r="T6" s="20">
        <f>O6/S6-1</f>
        <v>-1</v>
      </c>
      <c r="U6" s="25">
        <f>SUM($C$3:C6)/10000</f>
        <v>0</v>
      </c>
      <c r="V6" s="15">
        <f>U6*10000/SUM($E$3:E6)-1</f>
        <v>-1</v>
      </c>
      <c r="W6" s="15">
        <f>U6*10000/SUM($G$3:G6)-1</f>
        <v>-1</v>
      </c>
      <c r="X6" s="25">
        <f>SUM($I$3:I6)/10000</f>
        <v>0</v>
      </c>
      <c r="Y6" s="15">
        <f>X6*10000/SUM($K$3:K6)-1</f>
        <v>-1</v>
      </c>
      <c r="Z6" s="15">
        <f>X6*10000/SUM($M$3:M6)-1</f>
        <v>-1</v>
      </c>
      <c r="AA6" s="25">
        <f>SUM($O$3:O6)/10000</f>
        <v>0</v>
      </c>
      <c r="AB6" s="15">
        <f>AA6*10000/SUM($Q$3:Q6)-1</f>
        <v>-1</v>
      </c>
      <c r="AC6" s="31">
        <f>AA6*10000/SUM($S$3:S6)-1</f>
        <v>-1</v>
      </c>
      <c r="AD6" s="32"/>
    </row>
    <row r="7" ht="13.5" customHeight="true" spans="1:30">
      <c r="A7" s="12" t="s">
        <v>17</v>
      </c>
      <c r="B7" s="12">
        <v>46300</v>
      </c>
      <c r="C7" s="13">
        <f>I7+铁路!C7+民航!C7+水路!C7</f>
        <v>0</v>
      </c>
      <c r="D7" s="15" t="e">
        <f>C7/C6-1</f>
        <v>#DIV/0!</v>
      </c>
      <c r="E7" s="13">
        <f>K7+铁路!E7+民航!E7+水路!E7</f>
        <v>1464.38436</v>
      </c>
      <c r="F7" s="20">
        <f>C7/E7-1</f>
        <v>-1</v>
      </c>
      <c r="G7" s="13">
        <v>1307.67696</v>
      </c>
      <c r="H7" s="20">
        <f>C7/G7-1</f>
        <v>-1</v>
      </c>
      <c r="I7" s="13">
        <f>O7+道路!C7</f>
        <v>0</v>
      </c>
      <c r="J7" s="15" t="e">
        <f>I7/I6-1</f>
        <v>#DIV/0!</v>
      </c>
      <c r="K7" s="13">
        <f>Q7+道路!E7</f>
        <v>1376.26816</v>
      </c>
      <c r="L7" s="20">
        <f>I7/K7-1</f>
        <v>-1</v>
      </c>
      <c r="M7" s="13">
        <v>1214.67936</v>
      </c>
      <c r="N7" s="20">
        <f>I7/M7-1</f>
        <v>-1</v>
      </c>
      <c r="O7" s="13">
        <f>高速公路!L7+普通国省道!M7</f>
        <v>0</v>
      </c>
      <c r="P7" s="15" t="e">
        <f>O7/O6-1</f>
        <v>#DIV/0!</v>
      </c>
      <c r="Q7" s="13">
        <f>高速公路!N7+普通国省道!O7</f>
        <v>1293.45816</v>
      </c>
      <c r="R7" s="20">
        <f t="shared" si="4"/>
        <v>-1</v>
      </c>
      <c r="S7" s="13">
        <f>高速公路!P7+普通国省道!Q7</f>
        <v>1152.87936</v>
      </c>
      <c r="T7" s="20">
        <f t="shared" si="5"/>
        <v>-1</v>
      </c>
      <c r="U7" s="25">
        <f>SUM($C$3:C7)/10000</f>
        <v>0</v>
      </c>
      <c r="V7" s="15">
        <f>U7*10000/SUM($E$3:E7)-1</f>
        <v>-1</v>
      </c>
      <c r="W7" s="15">
        <f>U7*10000/SUM($G$3:G7)-1</f>
        <v>-1</v>
      </c>
      <c r="X7" s="25">
        <f>SUM($I$3:I7)/10000</f>
        <v>0</v>
      </c>
      <c r="Y7" s="15">
        <f>X7*10000/SUM($K$3:K7)-1</f>
        <v>-1</v>
      </c>
      <c r="Z7" s="15">
        <f>X7*10000/SUM($M$3:M7)-1</f>
        <v>-1</v>
      </c>
      <c r="AA7" s="25">
        <f>SUM($O$3:O7)/10000</f>
        <v>0</v>
      </c>
      <c r="AB7" s="15">
        <f>AA7*10000/SUM($Q$3:Q7)-1</f>
        <v>-1</v>
      </c>
      <c r="AC7" s="31">
        <f>AA7*10000/SUM($S$3:S7)-1</f>
        <v>-1</v>
      </c>
      <c r="AD7" s="32"/>
    </row>
    <row r="8" ht="13.5" customHeight="true" spans="1:30">
      <c r="A8" s="12" t="s">
        <v>18</v>
      </c>
      <c r="B8" s="12">
        <v>46301</v>
      </c>
      <c r="C8" s="13">
        <f>I8+铁路!C8+民航!C8+水路!C8</f>
        <v>0</v>
      </c>
      <c r="D8" s="15" t="e">
        <f>C8/C7-1</f>
        <v>#DIV/0!</v>
      </c>
      <c r="E8" s="13">
        <f>K8+铁路!E8+民航!E8+水路!E8</f>
        <v>1480.80048</v>
      </c>
      <c r="F8" s="20">
        <f>C8/E8-1</f>
        <v>-1</v>
      </c>
      <c r="G8" s="13">
        <v>1221.0006</v>
      </c>
      <c r="H8" s="20">
        <f>C8/G8-1</f>
        <v>-1</v>
      </c>
      <c r="I8" s="13">
        <f>O8+道路!C8</f>
        <v>0</v>
      </c>
      <c r="J8" s="15" t="e">
        <f>I8/I7-1</f>
        <v>#DIV/0!</v>
      </c>
      <c r="K8" s="13">
        <f>Q8+道路!E8</f>
        <v>1390.93608</v>
      </c>
      <c r="L8" s="20">
        <f t="shared" si="2"/>
        <v>-1</v>
      </c>
      <c r="M8" s="13">
        <v>1125.2364</v>
      </c>
      <c r="N8" s="20">
        <f t="shared" si="3"/>
        <v>-1</v>
      </c>
      <c r="O8" s="13">
        <f>高速公路!L8+普通国省道!M8</f>
        <v>0</v>
      </c>
      <c r="P8" s="15" t="e">
        <f>O8/O7-1</f>
        <v>#DIV/0!</v>
      </c>
      <c r="Q8" s="13">
        <f>高速公路!N8+普通国省道!O8</f>
        <v>1312.27608</v>
      </c>
      <c r="R8" s="20">
        <f t="shared" si="4"/>
        <v>-1</v>
      </c>
      <c r="S8" s="13">
        <f>高速公路!P8+普通国省道!Q8</f>
        <v>1067.8464</v>
      </c>
      <c r="T8" s="20">
        <f t="shared" si="5"/>
        <v>-1</v>
      </c>
      <c r="U8" s="25">
        <f>SUM($C$3:C8)/10000</f>
        <v>0</v>
      </c>
      <c r="V8" s="15">
        <f>U8*10000/SUM($E$3:E8)-1</f>
        <v>-1</v>
      </c>
      <c r="W8" s="15">
        <f>U8*10000/SUM($G$3:G8)-1</f>
        <v>-1</v>
      </c>
      <c r="X8" s="25">
        <f>SUM($I$3:I8)/10000</f>
        <v>0</v>
      </c>
      <c r="Y8" s="15">
        <f>X8*10000/SUM($K$3:K8)-1</f>
        <v>-1</v>
      </c>
      <c r="Z8" s="15">
        <f>X8*10000/SUM($M$3:M8)-1</f>
        <v>-1</v>
      </c>
      <c r="AA8" s="25">
        <f>SUM($O$3:O8)/10000</f>
        <v>0</v>
      </c>
      <c r="AB8" s="15">
        <f>AA8*10000/SUM($Q$3:Q8)-1</f>
        <v>-1</v>
      </c>
      <c r="AC8" s="31">
        <f>AA8*10000/SUM($S$3:S8)-1</f>
        <v>-1</v>
      </c>
      <c r="AD8" s="32"/>
    </row>
    <row r="9" ht="13.5" customHeight="true" spans="1:30">
      <c r="A9" s="12" t="s">
        <v>19</v>
      </c>
      <c r="B9" s="12">
        <v>46302</v>
      </c>
      <c r="C9" s="13">
        <f>I9+铁路!C9+民航!C9+水路!C9</f>
        <v>0</v>
      </c>
      <c r="D9" s="15" t="e">
        <f>C9/C8-1</f>
        <v>#DIV/0!</v>
      </c>
      <c r="E9" s="13">
        <f>K9+铁路!E9+民航!E9+水路!E9</f>
        <v>1380.00378</v>
      </c>
      <c r="F9" s="20">
        <f t="shared" si="0"/>
        <v>-1</v>
      </c>
      <c r="G9" s="13">
        <v>1159.00734</v>
      </c>
      <c r="H9" s="20">
        <f t="shared" si="1"/>
        <v>-1</v>
      </c>
      <c r="I9" s="13">
        <f>O9+道路!C9</f>
        <v>0</v>
      </c>
      <c r="J9" s="15" t="e">
        <f>I9/I8-1</f>
        <v>#DIV/0!</v>
      </c>
      <c r="K9" s="13">
        <f>Q9+道路!E9</f>
        <v>1282.66408</v>
      </c>
      <c r="L9" s="20">
        <f t="shared" si="2"/>
        <v>-1</v>
      </c>
      <c r="M9" s="13">
        <v>1057.98824</v>
      </c>
      <c r="N9" s="20">
        <f t="shared" si="3"/>
        <v>-1</v>
      </c>
      <c r="O9" s="13">
        <f>高速公路!L9+普通国省道!M9</f>
        <v>0</v>
      </c>
      <c r="P9" s="15" t="e">
        <f>O9/O8-1</f>
        <v>#DIV/0!</v>
      </c>
      <c r="Q9" s="13">
        <f>高速公路!N9+普通国省道!O9</f>
        <v>1205.70408</v>
      </c>
      <c r="R9" s="20">
        <f t="shared" si="4"/>
        <v>-1</v>
      </c>
      <c r="S9" s="13">
        <f>高速公路!P9+普通国省道!Q9</f>
        <v>1000.18824</v>
      </c>
      <c r="T9" s="20">
        <f t="shared" si="5"/>
        <v>-1</v>
      </c>
      <c r="U9" s="25">
        <f>SUM($C$3:C9)/10000</f>
        <v>0</v>
      </c>
      <c r="V9" s="15">
        <f>U9*10000/SUM($E$3:E9)-1</f>
        <v>-1</v>
      </c>
      <c r="W9" s="15">
        <f>U9*10000/SUM($G$3:G9)-1</f>
        <v>-1</v>
      </c>
      <c r="X9" s="25">
        <f>SUM($I$3:I9)/10000</f>
        <v>0</v>
      </c>
      <c r="Y9" s="15">
        <f>X9*10000/SUM($K$3:K9)-1</f>
        <v>-1</v>
      </c>
      <c r="Z9" s="15">
        <f>X9*10000/SUM($M$3:M9)-1</f>
        <v>-1</v>
      </c>
      <c r="AA9" s="25">
        <f>SUM($O$3:O9)/10000</f>
        <v>0</v>
      </c>
      <c r="AB9" s="15">
        <f>AA9*10000/SUM($Q$3:Q9)-1</f>
        <v>-1</v>
      </c>
      <c r="AC9" s="31">
        <f>AA9*10000/SUM($S$3:S9)-1</f>
        <v>-1</v>
      </c>
      <c r="AD9" s="32"/>
    </row>
    <row r="10" ht="13.5" customHeight="true" spans="1:30">
      <c r="A10" s="12" t="s">
        <v>20</v>
      </c>
      <c r="B10" s="12">
        <v>46303</v>
      </c>
      <c r="C10" s="13" t="s">
        <v>13</v>
      </c>
      <c r="D10" s="15" t="s">
        <v>13</v>
      </c>
      <c r="E10" s="13">
        <f>K10+铁路!E10+民航!E10+水路!E10</f>
        <v>1224.82648</v>
      </c>
      <c r="F10" s="20" t="s">
        <v>13</v>
      </c>
      <c r="G10" s="13" t="s">
        <v>13</v>
      </c>
      <c r="H10" s="20" t="s">
        <v>13</v>
      </c>
      <c r="I10" s="13" t="s">
        <v>13</v>
      </c>
      <c r="J10" s="15" t="s">
        <v>13</v>
      </c>
      <c r="K10" s="13">
        <f>Q10+道路!E10</f>
        <v>1118.67168</v>
      </c>
      <c r="L10" s="20" t="s">
        <v>13</v>
      </c>
      <c r="M10" s="13" t="s">
        <v>13</v>
      </c>
      <c r="N10" s="20" t="s">
        <v>13</v>
      </c>
      <c r="O10" s="13" t="s">
        <v>13</v>
      </c>
      <c r="P10" s="15" t="s">
        <v>13</v>
      </c>
      <c r="Q10" s="13">
        <f>高速公路!N10+普通国省道!O10</f>
        <v>1041.27168</v>
      </c>
      <c r="R10" s="20" t="s">
        <v>13</v>
      </c>
      <c r="S10" s="13" t="s">
        <v>13</v>
      </c>
      <c r="T10" s="20" t="s">
        <v>13</v>
      </c>
      <c r="U10" s="25"/>
      <c r="V10" s="15"/>
      <c r="W10" s="15"/>
      <c r="X10" s="25"/>
      <c r="Y10" s="15"/>
      <c r="Z10" s="15"/>
      <c r="AA10" s="25"/>
      <c r="AB10" s="15"/>
      <c r="AC10" s="31"/>
      <c r="AD10" s="32"/>
    </row>
    <row r="11" ht="13.5" customHeight="true" spans="1:30">
      <c r="A11" s="16" t="s">
        <v>21</v>
      </c>
      <c r="B11" s="10"/>
      <c r="C11" s="13">
        <f>SUM(C3:C9)/7</f>
        <v>0</v>
      </c>
      <c r="D11" s="14" t="s">
        <v>13</v>
      </c>
      <c r="E11" s="13">
        <f>SUM(E3:E10)/8</f>
        <v>1477.14858</v>
      </c>
      <c r="F11" s="20">
        <f>C11/E11-1</f>
        <v>-1</v>
      </c>
      <c r="G11" s="13">
        <f>SUM(G3:G9)/7</f>
        <v>1386.6776</v>
      </c>
      <c r="H11" s="20">
        <f t="shared" si="1"/>
        <v>-1</v>
      </c>
      <c r="I11" s="13">
        <f>SUM(I3:I9)/7</f>
        <v>0</v>
      </c>
      <c r="J11" s="14" t="s">
        <v>13</v>
      </c>
      <c r="K11" s="13">
        <f>SUM(K3:K10)/8</f>
        <v>1382.31398</v>
      </c>
      <c r="L11" s="20">
        <f t="shared" si="2"/>
        <v>-1</v>
      </c>
      <c r="M11" s="13">
        <f>SUM(M3:M9)/7</f>
        <v>1292.3952</v>
      </c>
      <c r="N11" s="20">
        <f t="shared" si="3"/>
        <v>-1</v>
      </c>
      <c r="O11" s="13">
        <f>SUM(O3:O9)/7</f>
        <v>0</v>
      </c>
      <c r="P11" s="14" t="s">
        <v>13</v>
      </c>
      <c r="Q11" s="13">
        <f>SUM(Q3:Q10)/8</f>
        <v>1301.29773</v>
      </c>
      <c r="R11" s="20">
        <f t="shared" si="4"/>
        <v>-1</v>
      </c>
      <c r="S11" s="13">
        <f>SUM(S3:S9)/7</f>
        <v>1227.84805714286</v>
      </c>
      <c r="T11" s="20">
        <f t="shared" si="5"/>
        <v>-1</v>
      </c>
      <c r="U11" s="26"/>
      <c r="V11" s="27"/>
      <c r="W11" s="27"/>
      <c r="X11" s="26"/>
      <c r="Y11" s="27"/>
      <c r="Z11" s="27"/>
      <c r="AA11" s="29"/>
      <c r="AB11" s="29"/>
      <c r="AC11" s="33"/>
      <c r="AD11" s="34"/>
    </row>
    <row r="12" ht="13.5" customHeight="true" spans="1:26">
      <c r="A12" s="17"/>
      <c r="B12" s="17"/>
      <c r="C12" s="18"/>
      <c r="I12" s="18"/>
      <c r="O12" s="18"/>
      <c r="U12" s="18"/>
      <c r="V12" s="1"/>
      <c r="W12" s="1"/>
      <c r="X12" s="18"/>
      <c r="Y12" s="1"/>
      <c r="Z12" s="1"/>
    </row>
    <row r="13" ht="13.5" customHeight="true" spans="1:26">
      <c r="A13" s="17"/>
      <c r="B13" s="17"/>
      <c r="C13" s="18"/>
      <c r="I13" s="18"/>
      <c r="O13" s="18"/>
      <c r="U13" s="18"/>
      <c r="V13" s="1"/>
      <c r="W13" s="1"/>
      <c r="X13" s="18"/>
      <c r="Y13" s="1"/>
      <c r="Z13" s="1"/>
    </row>
    <row r="14" ht="13.5" customHeight="true" spans="1:26">
      <c r="A14" s="17"/>
      <c r="B14" s="17"/>
      <c r="C14" s="18"/>
      <c r="I14" s="18"/>
      <c r="O14" s="18"/>
      <c r="U14" s="18"/>
      <c r="V14" s="1"/>
      <c r="W14" s="1"/>
      <c r="X14" s="18"/>
      <c r="Y14" s="1"/>
      <c r="Z14" s="1"/>
    </row>
    <row r="15" ht="13.5" customHeight="true" spans="1:26">
      <c r="A15" s="17"/>
      <c r="B15" s="17"/>
      <c r="C15" s="18"/>
      <c r="I15" s="18"/>
      <c r="O15" s="18"/>
      <c r="U15" s="18"/>
      <c r="V15" s="1"/>
      <c r="W15" s="1"/>
      <c r="X15" s="18"/>
      <c r="Y15" s="1"/>
      <c r="Z15" s="1"/>
    </row>
    <row r="16" ht="13.5" customHeight="true" spans="1:26">
      <c r="A16" s="17"/>
      <c r="B16" s="17"/>
      <c r="C16" s="18"/>
      <c r="I16" s="18"/>
      <c r="O16" s="18"/>
      <c r="U16" s="18"/>
      <c r="V16" s="1"/>
      <c r="W16" s="1"/>
      <c r="X16" s="18"/>
      <c r="Y16" s="1"/>
      <c r="Z16" s="1"/>
    </row>
    <row r="17" ht="13.5" customHeight="true" spans="1:26">
      <c r="A17" s="17"/>
      <c r="B17" s="17"/>
      <c r="C17" s="18"/>
      <c r="I17" s="18"/>
      <c r="O17" s="18"/>
      <c r="U17" s="18"/>
      <c r="V17" s="1"/>
      <c r="W17" s="1"/>
      <c r="X17" s="18"/>
      <c r="Y17" s="1"/>
      <c r="Z17" s="1"/>
    </row>
    <row r="18" ht="13.5" customHeight="true" spans="1:26">
      <c r="A18" s="17"/>
      <c r="B18" s="17"/>
      <c r="C18" s="18"/>
      <c r="I18" s="18"/>
      <c r="O18" s="18"/>
      <c r="U18" s="18"/>
      <c r="V18" s="1"/>
      <c r="W18" s="1"/>
      <c r="X18" s="18"/>
      <c r="Y18" s="1"/>
      <c r="Z18" s="1"/>
    </row>
    <row r="19" ht="13.5" customHeight="true" spans="1:26">
      <c r="A19" s="17"/>
      <c r="B19" s="17"/>
      <c r="C19" s="18"/>
      <c r="I19" s="18"/>
      <c r="O19" s="18"/>
      <c r="U19" s="18"/>
      <c r="V19" s="1"/>
      <c r="W19" s="1"/>
      <c r="X19" s="18"/>
      <c r="Y19" s="1"/>
      <c r="Z19" s="1"/>
    </row>
    <row r="20" ht="13.5" customHeight="true" spans="1:26">
      <c r="A20" s="17"/>
      <c r="B20" s="17"/>
      <c r="C20" s="18"/>
      <c r="I20" s="18"/>
      <c r="O20" s="18"/>
      <c r="U20" s="18"/>
      <c r="V20" s="1"/>
      <c r="W20" s="1"/>
      <c r="X20" s="18"/>
      <c r="Y20" s="1"/>
      <c r="Z20" s="1"/>
    </row>
    <row r="21" ht="13.5" customHeight="true" spans="1:26">
      <c r="A21" s="17"/>
      <c r="B21" s="17"/>
      <c r="C21" s="18"/>
      <c r="I21" s="18"/>
      <c r="O21" s="18"/>
      <c r="U21" s="18"/>
      <c r="V21" s="1"/>
      <c r="W21" s="1"/>
      <c r="X21" s="18"/>
      <c r="Y21" s="1"/>
      <c r="Z21" s="1"/>
    </row>
    <row r="22" ht="13.5" customHeight="true" spans="1:26">
      <c r="A22" s="17"/>
      <c r="B22" s="17"/>
      <c r="C22" s="18"/>
      <c r="I22" s="18"/>
      <c r="O22" s="18"/>
      <c r="U22" s="18"/>
      <c r="V22" s="1"/>
      <c r="W22" s="1"/>
      <c r="X22" s="18"/>
      <c r="Y22" s="1"/>
      <c r="Z22" s="1"/>
    </row>
    <row r="23" ht="13.5" customHeight="true" spans="1:26">
      <c r="A23" s="17"/>
      <c r="B23" s="17"/>
      <c r="C23" s="18"/>
      <c r="I23" s="18"/>
      <c r="O23" s="18"/>
      <c r="U23" s="18"/>
      <c r="V23" s="1"/>
      <c r="W23" s="1"/>
      <c r="X23" s="18"/>
      <c r="Y23" s="1"/>
      <c r="Z23" s="1"/>
    </row>
    <row r="24" ht="13.5" customHeight="true" spans="1:26">
      <c r="A24" s="17"/>
      <c r="B24" s="17"/>
      <c r="C24" s="18"/>
      <c r="I24" s="18"/>
      <c r="O24" s="18"/>
      <c r="U24" s="18"/>
      <c r="V24" s="1"/>
      <c r="W24" s="1"/>
      <c r="X24" s="18"/>
      <c r="Y24" s="1"/>
      <c r="Z24" s="1"/>
    </row>
    <row r="25" ht="13.5" customHeight="true" spans="1:26">
      <c r="A25" s="17"/>
      <c r="B25" s="17"/>
      <c r="C25" s="18"/>
      <c r="I25" s="18"/>
      <c r="O25" s="18"/>
      <c r="U25" s="18"/>
      <c r="V25" s="1"/>
      <c r="W25" s="1"/>
      <c r="X25" s="18"/>
      <c r="Y25" s="1"/>
      <c r="Z25" s="1"/>
    </row>
    <row r="26" ht="13.5" customHeight="true" spans="1:26">
      <c r="A26" s="17"/>
      <c r="B26" s="17"/>
      <c r="C26" s="18"/>
      <c r="I26" s="18"/>
      <c r="O26" s="18"/>
      <c r="U26" s="18"/>
      <c r="V26" s="1"/>
      <c r="W26" s="1"/>
      <c r="X26" s="18"/>
      <c r="Y26" s="1"/>
      <c r="Z26" s="1"/>
    </row>
    <row r="27" ht="13.5" customHeight="true" spans="1:26">
      <c r="A27" s="17"/>
      <c r="B27" s="17"/>
      <c r="C27" s="18"/>
      <c r="I27" s="18"/>
      <c r="O27" s="18"/>
      <c r="U27" s="18"/>
      <c r="V27" s="1"/>
      <c r="W27" s="1"/>
      <c r="X27" s="18"/>
      <c r="Y27" s="1"/>
      <c r="Z27" s="1"/>
    </row>
    <row r="28" ht="13.5" customHeight="true" spans="1:26">
      <c r="A28" s="17"/>
      <c r="B28" s="17"/>
      <c r="C28" s="18"/>
      <c r="I28" s="18"/>
      <c r="O28" s="18"/>
      <c r="U28" s="18"/>
      <c r="V28" s="1"/>
      <c r="W28" s="1"/>
      <c r="X28" s="18"/>
      <c r="Y28" s="1"/>
      <c r="Z28" s="1"/>
    </row>
    <row r="29" ht="13.5" customHeight="true" spans="1:26">
      <c r="A29" s="17"/>
      <c r="B29" s="17"/>
      <c r="C29" s="18"/>
      <c r="I29" s="18"/>
      <c r="O29" s="18"/>
      <c r="U29" s="18"/>
      <c r="V29" s="1"/>
      <c r="W29" s="1"/>
      <c r="X29" s="18"/>
      <c r="Y29" s="1"/>
      <c r="Z29" s="1"/>
    </row>
    <row r="30" ht="13.5" customHeight="true" spans="1:26">
      <c r="A30" s="17"/>
      <c r="B30" s="17"/>
      <c r="C30" s="18"/>
      <c r="I30" s="18"/>
      <c r="O30" s="18"/>
      <c r="U30" s="18"/>
      <c r="V30" s="1"/>
      <c r="W30" s="1"/>
      <c r="X30" s="18"/>
      <c r="Y30" s="1"/>
      <c r="Z30" s="1"/>
    </row>
    <row r="31" ht="13.5" customHeight="true" spans="1:26">
      <c r="A31" s="17"/>
      <c r="B31" s="17"/>
      <c r="C31" s="18"/>
      <c r="I31" s="18"/>
      <c r="O31" s="18"/>
      <c r="U31" s="18"/>
      <c r="V31" s="1"/>
      <c r="W31" s="1"/>
      <c r="X31" s="18"/>
      <c r="Y31" s="1"/>
      <c r="Z31" s="1"/>
    </row>
    <row r="32" ht="13.5" customHeight="true" spans="1:26">
      <c r="A32" s="17"/>
      <c r="B32" s="17"/>
      <c r="C32" s="18"/>
      <c r="I32" s="18"/>
      <c r="O32" s="18"/>
      <c r="U32" s="18"/>
      <c r="V32" s="1"/>
      <c r="W32" s="1"/>
      <c r="X32" s="18"/>
      <c r="Y32" s="1"/>
      <c r="Z32" s="1"/>
    </row>
    <row r="33" ht="13.5" customHeight="true" spans="1:26">
      <c r="A33" s="17"/>
      <c r="B33" s="17"/>
      <c r="C33" s="18"/>
      <c r="I33" s="18"/>
      <c r="O33" s="18"/>
      <c r="U33" s="18"/>
      <c r="V33" s="1"/>
      <c r="W33" s="1"/>
      <c r="X33" s="18"/>
      <c r="Y33" s="1"/>
      <c r="Z33" s="1"/>
    </row>
    <row r="34" ht="13.5" customHeight="true" spans="1:26">
      <c r="A34" s="17"/>
      <c r="B34" s="17"/>
      <c r="C34" s="18"/>
      <c r="I34" s="18"/>
      <c r="O34" s="18"/>
      <c r="U34" s="18"/>
      <c r="V34" s="1"/>
      <c r="W34" s="1"/>
      <c r="X34" s="18"/>
      <c r="Y34" s="1"/>
      <c r="Z34" s="1"/>
    </row>
    <row r="35" ht="13.5" customHeight="true" spans="1:26">
      <c r="A35" s="17"/>
      <c r="B35" s="17"/>
      <c r="C35" s="18"/>
      <c r="I35" s="18"/>
      <c r="O35" s="18"/>
      <c r="U35" s="18"/>
      <c r="V35" s="1"/>
      <c r="W35" s="1"/>
      <c r="X35" s="18"/>
      <c r="Y35" s="1"/>
      <c r="Z35" s="1"/>
    </row>
    <row r="36" ht="13.5" customHeight="true" spans="1:26">
      <c r="A36" s="17"/>
      <c r="B36" s="17"/>
      <c r="C36" s="18"/>
      <c r="I36" s="18"/>
      <c r="O36" s="18"/>
      <c r="U36" s="18"/>
      <c r="V36" s="1"/>
      <c r="W36" s="1"/>
      <c r="X36" s="18"/>
      <c r="Y36" s="1"/>
      <c r="Z36" s="1"/>
    </row>
    <row r="37" ht="13.5" customHeight="true" spans="1:26">
      <c r="A37" s="17"/>
      <c r="B37" s="17"/>
      <c r="C37" s="18"/>
      <c r="I37" s="18"/>
      <c r="O37" s="18"/>
      <c r="U37" s="18"/>
      <c r="V37" s="1"/>
      <c r="W37" s="1"/>
      <c r="X37" s="18"/>
      <c r="Y37" s="1"/>
      <c r="Z37" s="1"/>
    </row>
    <row r="38" ht="13.5" customHeight="true" spans="1:26">
      <c r="A38" s="17"/>
      <c r="B38" s="17"/>
      <c r="C38" s="18"/>
      <c r="I38" s="18"/>
      <c r="O38" s="18"/>
      <c r="U38" s="18"/>
      <c r="V38" s="1"/>
      <c r="W38" s="1"/>
      <c r="X38" s="18"/>
      <c r="Y38" s="1"/>
      <c r="Z38" s="1"/>
    </row>
    <row r="39" ht="13.5" customHeight="true" spans="1:26">
      <c r="A39" s="17"/>
      <c r="B39" s="17"/>
      <c r="C39" s="18"/>
      <c r="I39" s="18"/>
      <c r="O39" s="18"/>
      <c r="U39" s="18"/>
      <c r="V39" s="1"/>
      <c r="W39" s="1"/>
      <c r="X39" s="18"/>
      <c r="Y39" s="1"/>
      <c r="Z39" s="1"/>
    </row>
    <row r="40" ht="13.5" customHeight="true" spans="1:26">
      <c r="A40" s="17"/>
      <c r="B40" s="17"/>
      <c r="C40" s="18"/>
      <c r="I40" s="18"/>
      <c r="O40" s="18"/>
      <c r="U40" s="18"/>
      <c r="V40" s="1"/>
      <c r="W40" s="1"/>
      <c r="X40" s="18"/>
      <c r="Y40" s="1"/>
      <c r="Z40" s="1"/>
    </row>
    <row r="41" ht="13.5" customHeight="true" spans="1:26">
      <c r="A41" s="17"/>
      <c r="B41" s="17"/>
      <c r="C41" s="18"/>
      <c r="I41" s="18"/>
      <c r="O41" s="18"/>
      <c r="U41" s="18"/>
      <c r="V41" s="1"/>
      <c r="W41" s="1"/>
      <c r="X41" s="18"/>
      <c r="Y41" s="1"/>
      <c r="Z41" s="1"/>
    </row>
    <row r="42" ht="13.5" customHeight="true" spans="1:26">
      <c r="A42" s="17"/>
      <c r="B42" s="17"/>
      <c r="C42" s="18"/>
      <c r="I42" s="18"/>
      <c r="O42" s="18"/>
      <c r="U42" s="18"/>
      <c r="V42" s="1"/>
      <c r="W42" s="1"/>
      <c r="X42" s="18"/>
      <c r="Y42" s="1"/>
      <c r="Z42" s="1"/>
    </row>
    <row r="43" ht="13.5" customHeight="true" spans="1:26">
      <c r="A43" s="17"/>
      <c r="B43" s="17"/>
      <c r="C43" s="18"/>
      <c r="I43" s="18"/>
      <c r="O43" s="18"/>
      <c r="U43" s="18"/>
      <c r="V43" s="1"/>
      <c r="W43" s="1"/>
      <c r="X43" s="18"/>
      <c r="Y43" s="1"/>
      <c r="Z43" s="1"/>
    </row>
    <row r="44" ht="13.5" customHeight="true" spans="1:26">
      <c r="A44" s="17"/>
      <c r="B44" s="17"/>
      <c r="C44" s="18"/>
      <c r="I44" s="18"/>
      <c r="O44" s="18"/>
      <c r="U44" s="18"/>
      <c r="V44" s="1"/>
      <c r="W44" s="1"/>
      <c r="X44" s="18"/>
      <c r="Y44" s="1"/>
      <c r="Z44" s="1"/>
    </row>
    <row r="45" ht="13.5" customHeight="true" spans="1:26">
      <c r="A45" s="17"/>
      <c r="B45" s="17"/>
      <c r="C45" s="18"/>
      <c r="I45" s="18"/>
      <c r="O45" s="18"/>
      <c r="U45" s="18"/>
      <c r="V45" s="1"/>
      <c r="W45" s="1"/>
      <c r="X45" s="18"/>
      <c r="Y45" s="1"/>
      <c r="Z45" s="1"/>
    </row>
    <row r="46" ht="13.5" customHeight="true" spans="1:26">
      <c r="A46" s="17"/>
      <c r="B46" s="17"/>
      <c r="C46" s="18"/>
      <c r="I46" s="18"/>
      <c r="O46" s="18"/>
      <c r="U46" s="18"/>
      <c r="V46" s="1"/>
      <c r="W46" s="1"/>
      <c r="X46" s="18"/>
      <c r="Y46" s="1"/>
      <c r="Z46" s="1"/>
    </row>
    <row r="47" ht="13.5" customHeight="true" spans="1:26">
      <c r="A47" s="17"/>
      <c r="B47" s="17"/>
      <c r="C47" s="18"/>
      <c r="I47" s="18"/>
      <c r="O47" s="18"/>
      <c r="U47" s="18"/>
      <c r="V47" s="1"/>
      <c r="W47" s="1"/>
      <c r="X47" s="18"/>
      <c r="Y47" s="1"/>
      <c r="Z47" s="1"/>
    </row>
    <row r="48" ht="13.5" customHeight="true" spans="1:26">
      <c r="A48" s="17"/>
      <c r="B48" s="17"/>
      <c r="C48" s="18"/>
      <c r="I48" s="18"/>
      <c r="O48" s="18"/>
      <c r="U48" s="18"/>
      <c r="V48" s="1"/>
      <c r="W48" s="1"/>
      <c r="X48" s="18"/>
      <c r="Y48" s="1"/>
      <c r="Z48" s="1"/>
    </row>
    <row r="49" ht="13.5" customHeight="true" spans="1:26">
      <c r="A49" s="17"/>
      <c r="B49" s="17"/>
      <c r="C49" s="18"/>
      <c r="I49" s="18"/>
      <c r="O49" s="18"/>
      <c r="U49" s="18"/>
      <c r="V49" s="1"/>
      <c r="W49" s="1"/>
      <c r="X49" s="18"/>
      <c r="Y49" s="1"/>
      <c r="Z49" s="1"/>
    </row>
    <row r="50" ht="13.5" customHeight="true" spans="1:26">
      <c r="A50" s="17"/>
      <c r="B50" s="17"/>
      <c r="C50" s="18"/>
      <c r="I50" s="18"/>
      <c r="O50" s="18"/>
      <c r="U50" s="18"/>
      <c r="V50" s="1"/>
      <c r="W50" s="1"/>
      <c r="X50" s="18"/>
      <c r="Y50" s="1"/>
      <c r="Z50" s="1"/>
    </row>
    <row r="51" ht="13.5" customHeight="true" spans="1:26">
      <c r="A51" s="17"/>
      <c r="B51" s="17"/>
      <c r="C51" s="18"/>
      <c r="I51" s="18"/>
      <c r="O51" s="18"/>
      <c r="U51" s="18"/>
      <c r="V51" s="1"/>
      <c r="W51" s="1"/>
      <c r="X51" s="18"/>
      <c r="Y51" s="1"/>
      <c r="Z51" s="1"/>
    </row>
    <row r="52" ht="13.5" customHeight="true" spans="1:26">
      <c r="A52" s="17"/>
      <c r="B52" s="17"/>
      <c r="C52" s="18"/>
      <c r="I52" s="18"/>
      <c r="O52" s="18"/>
      <c r="U52" s="18"/>
      <c r="V52" s="1"/>
      <c r="W52" s="1"/>
      <c r="X52" s="18"/>
      <c r="Y52" s="1"/>
      <c r="Z52" s="1"/>
    </row>
    <row r="53" ht="13.5" customHeight="true" spans="1:26">
      <c r="A53" s="17"/>
      <c r="B53" s="17"/>
      <c r="C53" s="18"/>
      <c r="I53" s="18"/>
      <c r="O53" s="18"/>
      <c r="U53" s="18"/>
      <c r="V53" s="1"/>
      <c r="W53" s="1"/>
      <c r="X53" s="18"/>
      <c r="Y53" s="1"/>
      <c r="Z53" s="1"/>
    </row>
    <row r="54" ht="13.5" customHeight="true" spans="1:26">
      <c r="A54" s="17"/>
      <c r="B54" s="17"/>
      <c r="C54" s="18"/>
      <c r="I54" s="18"/>
      <c r="O54" s="18"/>
      <c r="U54" s="18"/>
      <c r="V54" s="1"/>
      <c r="W54" s="1"/>
      <c r="X54" s="18"/>
      <c r="Y54" s="1"/>
      <c r="Z54" s="1"/>
    </row>
    <row r="55" ht="13.5" customHeight="true" spans="1:26">
      <c r="A55" s="17"/>
      <c r="B55" s="17"/>
      <c r="C55" s="18"/>
      <c r="I55" s="18"/>
      <c r="O55" s="18"/>
      <c r="U55" s="18"/>
      <c r="V55" s="1"/>
      <c r="W55" s="1"/>
      <c r="X55" s="18"/>
      <c r="Y55" s="1"/>
      <c r="Z55" s="1"/>
    </row>
    <row r="56" ht="13.5" customHeight="true" spans="1:26">
      <c r="A56" s="17"/>
      <c r="B56" s="17"/>
      <c r="C56" s="18"/>
      <c r="I56" s="18"/>
      <c r="O56" s="18"/>
      <c r="U56" s="18"/>
      <c r="V56" s="1"/>
      <c r="W56" s="1"/>
      <c r="X56" s="18"/>
      <c r="Y56" s="1"/>
      <c r="Z56" s="1"/>
    </row>
    <row r="57" ht="13.5" customHeight="true" spans="1:26">
      <c r="A57" s="17"/>
      <c r="B57" s="17"/>
      <c r="C57" s="18"/>
      <c r="I57" s="18"/>
      <c r="O57" s="18"/>
      <c r="U57" s="18"/>
      <c r="V57" s="1"/>
      <c r="W57" s="1"/>
      <c r="X57" s="18"/>
      <c r="Y57" s="1"/>
      <c r="Z57" s="1"/>
    </row>
    <row r="58" ht="13.5" customHeight="true" spans="1:26">
      <c r="A58" s="17"/>
      <c r="B58" s="17"/>
      <c r="C58" s="18"/>
      <c r="I58" s="18"/>
      <c r="O58" s="18"/>
      <c r="U58" s="18"/>
      <c r="V58" s="1"/>
      <c r="W58" s="1"/>
      <c r="X58" s="18"/>
      <c r="Y58" s="1"/>
      <c r="Z58" s="1"/>
    </row>
    <row r="59" ht="13.5" customHeight="true" spans="1:26">
      <c r="A59" s="17"/>
      <c r="B59" s="17"/>
      <c r="C59" s="18"/>
      <c r="I59" s="18"/>
      <c r="O59" s="18"/>
      <c r="U59" s="18"/>
      <c r="V59" s="1"/>
      <c r="W59" s="1"/>
      <c r="X59" s="18"/>
      <c r="Y59" s="1"/>
      <c r="Z59" s="1"/>
    </row>
    <row r="60" ht="13.5" customHeight="true" spans="1:26">
      <c r="A60" s="17"/>
      <c r="B60" s="17"/>
      <c r="C60" s="18"/>
      <c r="I60" s="18"/>
      <c r="O60" s="18"/>
      <c r="U60" s="18"/>
      <c r="V60" s="1"/>
      <c r="W60" s="1"/>
      <c r="X60" s="18"/>
      <c r="Y60" s="1"/>
      <c r="Z60" s="1"/>
    </row>
    <row r="61" ht="13.5" customHeight="true" spans="1:26">
      <c r="A61" s="17"/>
      <c r="B61" s="17"/>
      <c r="C61" s="18"/>
      <c r="I61" s="18"/>
      <c r="O61" s="18"/>
      <c r="U61" s="18"/>
      <c r="V61" s="1"/>
      <c r="W61" s="1"/>
      <c r="X61" s="18"/>
      <c r="Y61" s="1"/>
      <c r="Z61" s="1"/>
    </row>
    <row r="62" ht="13.5" customHeight="true" spans="1:26">
      <c r="A62" s="17"/>
      <c r="B62" s="17"/>
      <c r="C62" s="18"/>
      <c r="I62" s="18"/>
      <c r="O62" s="18"/>
      <c r="U62" s="18"/>
      <c r="V62" s="1"/>
      <c r="W62" s="1"/>
      <c r="X62" s="18"/>
      <c r="Y62" s="1"/>
      <c r="Z62" s="1"/>
    </row>
    <row r="63" ht="13.5" customHeight="true" spans="1:26">
      <c r="A63" s="17"/>
      <c r="B63" s="17"/>
      <c r="C63" s="18"/>
      <c r="I63" s="18"/>
      <c r="O63" s="18"/>
      <c r="U63" s="18"/>
      <c r="V63" s="1"/>
      <c r="W63" s="1"/>
      <c r="X63" s="18"/>
      <c r="Y63" s="1"/>
      <c r="Z63" s="1"/>
    </row>
    <row r="64" ht="13.5" customHeight="true" spans="1:26">
      <c r="A64" s="17"/>
      <c r="B64" s="17"/>
      <c r="C64" s="18"/>
      <c r="I64" s="18"/>
      <c r="O64" s="18"/>
      <c r="U64" s="18"/>
      <c r="V64" s="1"/>
      <c r="W64" s="1"/>
      <c r="X64" s="18"/>
      <c r="Y64" s="1"/>
      <c r="Z64" s="1"/>
    </row>
    <row r="65" ht="13.5" customHeight="true" spans="1:26">
      <c r="A65" s="17"/>
      <c r="B65" s="17"/>
      <c r="C65" s="18"/>
      <c r="I65" s="18"/>
      <c r="O65" s="18"/>
      <c r="U65" s="18"/>
      <c r="V65" s="1"/>
      <c r="W65" s="1"/>
      <c r="X65" s="18"/>
      <c r="Y65" s="1"/>
      <c r="Z65" s="1"/>
    </row>
    <row r="66" ht="13.5" customHeight="true" spans="1:26">
      <c r="A66" s="17"/>
      <c r="B66" s="17"/>
      <c r="C66" s="18"/>
      <c r="I66" s="18"/>
      <c r="O66" s="18"/>
      <c r="U66" s="18"/>
      <c r="V66" s="1"/>
      <c r="W66" s="1"/>
      <c r="X66" s="18"/>
      <c r="Y66" s="1"/>
      <c r="Z66" s="1"/>
    </row>
    <row r="67" ht="13.5" customHeight="true" spans="1:26">
      <c r="A67" s="17"/>
      <c r="B67" s="17"/>
      <c r="C67" s="18"/>
      <c r="I67" s="18"/>
      <c r="O67" s="18"/>
      <c r="U67" s="18"/>
      <c r="V67" s="1"/>
      <c r="W67" s="1"/>
      <c r="X67" s="18"/>
      <c r="Y67" s="1"/>
      <c r="Z67" s="1"/>
    </row>
    <row r="68" ht="13.5" customHeight="true" spans="1:26">
      <c r="A68" s="17"/>
      <c r="B68" s="17"/>
      <c r="C68" s="18"/>
      <c r="I68" s="18"/>
      <c r="O68" s="18"/>
      <c r="U68" s="18"/>
      <c r="V68" s="1"/>
      <c r="W68" s="1"/>
      <c r="X68" s="18"/>
      <c r="Y68" s="1"/>
      <c r="Z68" s="1"/>
    </row>
    <row r="69" ht="13.5" customHeight="true" spans="1:26">
      <c r="A69" s="17"/>
      <c r="B69" s="17"/>
      <c r="C69" s="18"/>
      <c r="I69" s="18"/>
      <c r="O69" s="18"/>
      <c r="U69" s="18"/>
      <c r="V69" s="1"/>
      <c r="W69" s="1"/>
      <c r="X69" s="18"/>
      <c r="Y69" s="1"/>
      <c r="Z69" s="1"/>
    </row>
    <row r="70" ht="13.5" customHeight="true" spans="1:26">
      <c r="A70" s="17"/>
      <c r="B70" s="17"/>
      <c r="C70" s="18"/>
      <c r="I70" s="18"/>
      <c r="O70" s="18"/>
      <c r="U70" s="18"/>
      <c r="V70" s="1"/>
      <c r="W70" s="1"/>
      <c r="X70" s="18"/>
      <c r="Y70" s="1"/>
      <c r="Z70" s="1"/>
    </row>
    <row r="71" ht="13.5" customHeight="true" spans="1:26">
      <c r="A71" s="17"/>
      <c r="B71" s="17"/>
      <c r="C71" s="18"/>
      <c r="I71" s="18"/>
      <c r="O71" s="18"/>
      <c r="U71" s="18"/>
      <c r="V71" s="1"/>
      <c r="W71" s="1"/>
      <c r="X71" s="18"/>
      <c r="Y71" s="1"/>
      <c r="Z71" s="1"/>
    </row>
    <row r="72" ht="13.5" customHeight="true" spans="1:26">
      <c r="A72" s="17"/>
      <c r="B72" s="17"/>
      <c r="C72" s="18"/>
      <c r="I72" s="18"/>
      <c r="O72" s="18"/>
      <c r="U72" s="18"/>
      <c r="V72" s="1"/>
      <c r="W72" s="1"/>
      <c r="X72" s="18"/>
      <c r="Y72" s="1"/>
      <c r="Z72" s="1"/>
    </row>
    <row r="73" ht="13.5" customHeight="true" spans="1:26">
      <c r="A73" s="17"/>
      <c r="B73" s="17"/>
      <c r="C73" s="18"/>
      <c r="I73" s="18"/>
      <c r="O73" s="18"/>
      <c r="U73" s="18"/>
      <c r="V73" s="1"/>
      <c r="W73" s="1"/>
      <c r="X73" s="18"/>
      <c r="Y73" s="1"/>
      <c r="Z73" s="1"/>
    </row>
    <row r="74" ht="13.5" customHeight="true" spans="1:26">
      <c r="A74" s="17"/>
      <c r="B74" s="17"/>
      <c r="C74" s="18"/>
      <c r="I74" s="18"/>
      <c r="O74" s="18"/>
      <c r="U74" s="18"/>
      <c r="V74" s="1"/>
      <c r="W74" s="1"/>
      <c r="X74" s="18"/>
      <c r="Y74" s="1"/>
      <c r="Z74" s="1"/>
    </row>
    <row r="75" ht="13.5" customHeight="true" spans="1:26">
      <c r="A75" s="17"/>
      <c r="B75" s="17"/>
      <c r="C75" s="18"/>
      <c r="I75" s="18"/>
      <c r="O75" s="18"/>
      <c r="U75" s="18"/>
      <c r="V75" s="1"/>
      <c r="W75" s="1"/>
      <c r="X75" s="18"/>
      <c r="Y75" s="1"/>
      <c r="Z75" s="1"/>
    </row>
    <row r="76" ht="13.5" customHeight="true" spans="1:26">
      <c r="A76" s="17"/>
      <c r="B76" s="17"/>
      <c r="C76" s="18"/>
      <c r="I76" s="18"/>
      <c r="O76" s="18"/>
      <c r="U76" s="18"/>
      <c r="V76" s="1"/>
      <c r="W76" s="1"/>
      <c r="X76" s="18"/>
      <c r="Y76" s="1"/>
      <c r="Z76" s="1"/>
    </row>
    <row r="77" ht="13.5" customHeight="true" spans="1:26">
      <c r="A77" s="17"/>
      <c r="B77" s="17"/>
      <c r="C77" s="18"/>
      <c r="I77" s="18"/>
      <c r="O77" s="18"/>
      <c r="U77" s="18"/>
      <c r="V77" s="1"/>
      <c r="W77" s="1"/>
      <c r="X77" s="18"/>
      <c r="Y77" s="1"/>
      <c r="Z77" s="1"/>
    </row>
    <row r="78" ht="13.5" customHeight="true" spans="1:26">
      <c r="A78" s="17"/>
      <c r="B78" s="17"/>
      <c r="C78" s="18"/>
      <c r="I78" s="18"/>
      <c r="O78" s="18"/>
      <c r="U78" s="18"/>
      <c r="V78" s="1"/>
      <c r="W78" s="1"/>
      <c r="X78" s="18"/>
      <c r="Y78" s="1"/>
      <c r="Z78" s="1"/>
    </row>
    <row r="79" ht="13.5" customHeight="true" spans="1:26">
      <c r="A79" s="17"/>
      <c r="B79" s="17"/>
      <c r="C79" s="18"/>
      <c r="I79" s="18"/>
      <c r="O79" s="18"/>
      <c r="U79" s="18"/>
      <c r="V79" s="1"/>
      <c r="W79" s="1"/>
      <c r="X79" s="18"/>
      <c r="Y79" s="1"/>
      <c r="Z79" s="1"/>
    </row>
    <row r="80" ht="13.5" customHeight="true" spans="1:26">
      <c r="A80" s="17"/>
      <c r="B80" s="17"/>
      <c r="C80" s="18"/>
      <c r="I80" s="18"/>
      <c r="O80" s="18"/>
      <c r="U80" s="18"/>
      <c r="V80" s="1"/>
      <c r="W80" s="1"/>
      <c r="X80" s="18"/>
      <c r="Y80" s="1"/>
      <c r="Z80" s="1"/>
    </row>
    <row r="81" ht="13.5" customHeight="true" spans="1:26">
      <c r="A81" s="17"/>
      <c r="B81" s="17"/>
      <c r="C81" s="18"/>
      <c r="I81" s="18"/>
      <c r="O81" s="18"/>
      <c r="U81" s="18"/>
      <c r="V81" s="1"/>
      <c r="W81" s="1"/>
      <c r="X81" s="18"/>
      <c r="Y81" s="1"/>
      <c r="Z81" s="1"/>
    </row>
    <row r="82" ht="13.5" customHeight="true" spans="1:26">
      <c r="A82" s="17"/>
      <c r="B82" s="17"/>
      <c r="C82" s="18"/>
      <c r="I82" s="18"/>
      <c r="O82" s="18"/>
      <c r="U82" s="18"/>
      <c r="V82" s="1"/>
      <c r="W82" s="1"/>
      <c r="X82" s="18"/>
      <c r="Y82" s="1"/>
      <c r="Z82" s="1"/>
    </row>
    <row r="83" ht="13.5" customHeight="true" spans="1:26">
      <c r="A83" s="17"/>
      <c r="B83" s="17"/>
      <c r="C83" s="18"/>
      <c r="I83" s="18"/>
      <c r="O83" s="18"/>
      <c r="U83" s="18"/>
      <c r="V83" s="1"/>
      <c r="W83" s="1"/>
      <c r="X83" s="18"/>
      <c r="Y83" s="1"/>
      <c r="Z83" s="1"/>
    </row>
    <row r="84" ht="13.5" customHeight="true" spans="1:26">
      <c r="A84" s="17"/>
      <c r="B84" s="17"/>
      <c r="C84" s="18"/>
      <c r="I84" s="18"/>
      <c r="O84" s="18"/>
      <c r="U84" s="18"/>
      <c r="V84" s="1"/>
      <c r="W84" s="1"/>
      <c r="X84" s="18"/>
      <c r="Y84" s="1"/>
      <c r="Z84" s="1"/>
    </row>
    <row r="85" ht="13.5" customHeight="true" spans="1:26">
      <c r="A85" s="17"/>
      <c r="B85" s="17"/>
      <c r="C85" s="18"/>
      <c r="I85" s="18"/>
      <c r="O85" s="18"/>
      <c r="U85" s="18"/>
      <c r="V85" s="1"/>
      <c r="W85" s="1"/>
      <c r="X85" s="18"/>
      <c r="Y85" s="1"/>
      <c r="Z85" s="1"/>
    </row>
    <row r="86" ht="13.5" customHeight="true" spans="1:26">
      <c r="A86" s="17"/>
      <c r="B86" s="17"/>
      <c r="C86" s="18"/>
      <c r="I86" s="18"/>
      <c r="O86" s="18"/>
      <c r="U86" s="18"/>
      <c r="V86" s="1"/>
      <c r="W86" s="1"/>
      <c r="X86" s="18"/>
      <c r="Y86" s="1"/>
      <c r="Z86" s="1"/>
    </row>
    <row r="87" ht="13.5" customHeight="true" spans="1:26">
      <c r="A87" s="17"/>
      <c r="B87" s="17"/>
      <c r="C87" s="18"/>
      <c r="I87" s="18"/>
      <c r="O87" s="18"/>
      <c r="U87" s="18"/>
      <c r="V87" s="1"/>
      <c r="W87" s="1"/>
      <c r="X87" s="18"/>
      <c r="Y87" s="1"/>
      <c r="Z87" s="1"/>
    </row>
    <row r="88" ht="13.5" customHeight="true" spans="1:26">
      <c r="A88" s="17"/>
      <c r="B88" s="17"/>
      <c r="C88" s="18"/>
      <c r="I88" s="18"/>
      <c r="O88" s="18"/>
      <c r="U88" s="18"/>
      <c r="V88" s="1"/>
      <c r="W88" s="1"/>
      <c r="X88" s="18"/>
      <c r="Y88" s="1"/>
      <c r="Z88" s="1"/>
    </row>
    <row r="89" ht="13.5" customHeight="true" spans="1:26">
      <c r="A89" s="17"/>
      <c r="B89" s="17"/>
      <c r="C89" s="18"/>
      <c r="I89" s="18"/>
      <c r="O89" s="18"/>
      <c r="U89" s="18"/>
      <c r="V89" s="1"/>
      <c r="W89" s="1"/>
      <c r="X89" s="18"/>
      <c r="Y89" s="1"/>
      <c r="Z89" s="1"/>
    </row>
    <row r="90" ht="13.5" customHeight="true" spans="1:26">
      <c r="A90" s="17"/>
      <c r="B90" s="17"/>
      <c r="C90" s="18"/>
      <c r="I90" s="18"/>
      <c r="O90" s="18"/>
      <c r="U90" s="18"/>
      <c r="V90" s="1"/>
      <c r="W90" s="1"/>
      <c r="X90" s="18"/>
      <c r="Y90" s="1"/>
      <c r="Z90" s="1"/>
    </row>
    <row r="91" ht="13.5" customHeight="true" spans="1:26">
      <c r="A91" s="17"/>
      <c r="B91" s="17"/>
      <c r="C91" s="18"/>
      <c r="I91" s="18"/>
      <c r="O91" s="18"/>
      <c r="U91" s="18"/>
      <c r="V91" s="1"/>
      <c r="W91" s="1"/>
      <c r="X91" s="18"/>
      <c r="Y91" s="1"/>
      <c r="Z91" s="1"/>
    </row>
    <row r="92" ht="13.5" customHeight="true" spans="1:26">
      <c r="A92" s="17"/>
      <c r="B92" s="17"/>
      <c r="C92" s="18"/>
      <c r="I92" s="18"/>
      <c r="O92" s="18"/>
      <c r="U92" s="18"/>
      <c r="V92" s="1"/>
      <c r="W92" s="1"/>
      <c r="X92" s="18"/>
      <c r="Y92" s="1"/>
      <c r="Z92" s="1"/>
    </row>
    <row r="93" ht="13.5" customHeight="true" spans="1:26">
      <c r="A93" s="17"/>
      <c r="B93" s="17"/>
      <c r="C93" s="18"/>
      <c r="I93" s="18"/>
      <c r="O93" s="18"/>
      <c r="U93" s="18"/>
      <c r="V93" s="1"/>
      <c r="W93" s="1"/>
      <c r="X93" s="18"/>
      <c r="Y93" s="1"/>
      <c r="Z93" s="1"/>
    </row>
    <row r="94" ht="13.5" customHeight="true" spans="1:26">
      <c r="A94" s="17"/>
      <c r="B94" s="17"/>
      <c r="C94" s="18"/>
      <c r="I94" s="18"/>
      <c r="O94" s="18"/>
      <c r="U94" s="18"/>
      <c r="V94" s="1"/>
      <c r="W94" s="1"/>
      <c r="X94" s="18"/>
      <c r="Y94" s="1"/>
      <c r="Z94" s="1"/>
    </row>
    <row r="95" ht="13.5" customHeight="true" spans="1:26">
      <c r="A95" s="17"/>
      <c r="B95" s="17"/>
      <c r="C95" s="18"/>
      <c r="I95" s="18"/>
      <c r="O95" s="18"/>
      <c r="U95" s="18"/>
      <c r="V95" s="1"/>
      <c r="W95" s="1"/>
      <c r="X95" s="18"/>
      <c r="Y95" s="1"/>
      <c r="Z95" s="1"/>
    </row>
    <row r="96" ht="13.5" customHeight="true" spans="1:26">
      <c r="A96" s="17"/>
      <c r="B96" s="17"/>
      <c r="C96" s="18"/>
      <c r="I96" s="18"/>
      <c r="O96" s="18"/>
      <c r="U96" s="18"/>
      <c r="V96" s="1"/>
      <c r="W96" s="1"/>
      <c r="X96" s="18"/>
      <c r="Y96" s="1"/>
      <c r="Z96" s="1"/>
    </row>
    <row r="97" ht="13.5" customHeight="true" spans="1:26">
      <c r="A97" s="17"/>
      <c r="B97" s="17"/>
      <c r="C97" s="18"/>
      <c r="I97" s="18"/>
      <c r="O97" s="18"/>
      <c r="U97" s="18"/>
      <c r="V97" s="1"/>
      <c r="W97" s="1"/>
      <c r="X97" s="18"/>
      <c r="Y97" s="1"/>
      <c r="Z97" s="1"/>
    </row>
    <row r="98" ht="13.5" customHeight="true" spans="1:26">
      <c r="A98" s="17"/>
      <c r="B98" s="17"/>
      <c r="C98" s="18"/>
      <c r="I98" s="18"/>
      <c r="O98" s="18"/>
      <c r="U98" s="18"/>
      <c r="V98" s="1"/>
      <c r="W98" s="1"/>
      <c r="X98" s="18"/>
      <c r="Y98" s="1"/>
      <c r="Z98" s="1"/>
    </row>
    <row r="99" ht="13.5" customHeight="true" spans="1:26">
      <c r="A99" s="17"/>
      <c r="B99" s="17"/>
      <c r="C99" s="18"/>
      <c r="I99" s="18"/>
      <c r="O99" s="18"/>
      <c r="U99" s="18"/>
      <c r="V99" s="1"/>
      <c r="W99" s="1"/>
      <c r="X99" s="18"/>
      <c r="Y99" s="1"/>
      <c r="Z99" s="1"/>
    </row>
    <row r="100" ht="13.5" customHeight="true" spans="1:26">
      <c r="A100" s="17"/>
      <c r="B100" s="17"/>
      <c r="C100" s="18"/>
      <c r="I100" s="18"/>
      <c r="O100" s="18"/>
      <c r="U100" s="18"/>
      <c r="V100" s="1"/>
      <c r="W100" s="1"/>
      <c r="X100" s="18"/>
      <c r="Y100" s="1"/>
      <c r="Z100" s="1"/>
    </row>
    <row r="101" ht="13.5" customHeight="true" spans="1:26">
      <c r="A101" s="17"/>
      <c r="B101" s="17"/>
      <c r="C101" s="18"/>
      <c r="I101" s="18"/>
      <c r="O101" s="18"/>
      <c r="U101" s="18"/>
      <c r="V101" s="1"/>
      <c r="W101" s="1"/>
      <c r="X101" s="18"/>
      <c r="Y101" s="1"/>
      <c r="Z101" s="1"/>
    </row>
    <row r="102" ht="13.5" customHeight="true" spans="1:26">
      <c r="A102" s="17"/>
      <c r="B102" s="17"/>
      <c r="C102" s="18"/>
      <c r="I102" s="18"/>
      <c r="O102" s="18"/>
      <c r="U102" s="18"/>
      <c r="V102" s="1"/>
      <c r="W102" s="1"/>
      <c r="X102" s="18"/>
      <c r="Y102" s="1"/>
      <c r="Z102" s="1"/>
    </row>
    <row r="103" ht="13.5" customHeight="true" spans="1:26">
      <c r="A103" s="17"/>
      <c r="B103" s="17"/>
      <c r="C103" s="18"/>
      <c r="I103" s="18"/>
      <c r="O103" s="18"/>
      <c r="U103" s="18"/>
      <c r="V103" s="1"/>
      <c r="W103" s="1"/>
      <c r="X103" s="18"/>
      <c r="Y103" s="1"/>
      <c r="Z103" s="1"/>
    </row>
    <row r="104" ht="13.5" customHeight="true" spans="1:26">
      <c r="A104" s="17"/>
      <c r="B104" s="17"/>
      <c r="C104" s="18"/>
      <c r="I104" s="18"/>
      <c r="O104" s="18"/>
      <c r="U104" s="18"/>
      <c r="V104" s="1"/>
      <c r="W104" s="1"/>
      <c r="X104" s="18"/>
      <c r="Y104" s="1"/>
      <c r="Z104" s="1"/>
    </row>
    <row r="105" ht="13.5" customHeight="true" spans="1:26">
      <c r="A105" s="17"/>
      <c r="B105" s="17"/>
      <c r="C105" s="18"/>
      <c r="I105" s="18"/>
      <c r="O105" s="18"/>
      <c r="U105" s="18"/>
      <c r="V105" s="1"/>
      <c r="W105" s="1"/>
      <c r="X105" s="18"/>
      <c r="Y105" s="1"/>
      <c r="Z105" s="1"/>
    </row>
    <row r="106" ht="13.5" customHeight="true" spans="1:26">
      <c r="A106" s="17"/>
      <c r="B106" s="17"/>
      <c r="C106" s="18"/>
      <c r="I106" s="18"/>
      <c r="O106" s="18"/>
      <c r="U106" s="18"/>
      <c r="V106" s="1"/>
      <c r="W106" s="1"/>
      <c r="X106" s="18"/>
      <c r="Y106" s="1"/>
      <c r="Z106" s="1"/>
    </row>
    <row r="107" ht="13.5" customHeight="true" spans="1:26">
      <c r="A107" s="17"/>
      <c r="B107" s="17"/>
      <c r="C107" s="18"/>
      <c r="I107" s="18"/>
      <c r="O107" s="18"/>
      <c r="U107" s="18"/>
      <c r="V107" s="1"/>
      <c r="W107" s="1"/>
      <c r="X107" s="18"/>
      <c r="Y107" s="1"/>
      <c r="Z107" s="1"/>
    </row>
    <row r="108" ht="13.5" customHeight="true" spans="1:26">
      <c r="A108" s="17"/>
      <c r="B108" s="17"/>
      <c r="C108" s="18"/>
      <c r="I108" s="18"/>
      <c r="O108" s="18"/>
      <c r="U108" s="18"/>
      <c r="V108" s="1"/>
      <c r="W108" s="1"/>
      <c r="X108" s="18"/>
      <c r="Y108" s="1"/>
      <c r="Z108" s="1"/>
    </row>
    <row r="109" ht="13.5" customHeight="true" spans="1:26">
      <c r="A109" s="17"/>
      <c r="B109" s="17"/>
      <c r="C109" s="18"/>
      <c r="I109" s="18"/>
      <c r="O109" s="18"/>
      <c r="U109" s="18"/>
      <c r="V109" s="1"/>
      <c r="W109" s="1"/>
      <c r="X109" s="18"/>
      <c r="Y109" s="1"/>
      <c r="Z109" s="1"/>
    </row>
    <row r="110" ht="13.5" customHeight="true" spans="1:26">
      <c r="A110" s="17"/>
      <c r="B110" s="17"/>
      <c r="C110" s="18"/>
      <c r="I110" s="18"/>
      <c r="O110" s="18"/>
      <c r="U110" s="18"/>
      <c r="V110" s="1"/>
      <c r="W110" s="1"/>
      <c r="X110" s="18"/>
      <c r="Y110" s="1"/>
      <c r="Z110" s="1"/>
    </row>
    <row r="111" ht="13.5" customHeight="true" spans="1:26">
      <c r="A111" s="17"/>
      <c r="B111" s="17"/>
      <c r="C111" s="18"/>
      <c r="I111" s="18"/>
      <c r="O111" s="18"/>
      <c r="U111" s="18"/>
      <c r="V111" s="1"/>
      <c r="W111" s="1"/>
      <c r="X111" s="18"/>
      <c r="Y111" s="1"/>
      <c r="Z111" s="1"/>
    </row>
    <row r="112" ht="13.5" customHeight="true" spans="1:26">
      <c r="A112" s="17"/>
      <c r="B112" s="17"/>
      <c r="C112" s="18"/>
      <c r="I112" s="18"/>
      <c r="O112" s="18"/>
      <c r="U112" s="18"/>
      <c r="V112" s="1"/>
      <c r="W112" s="1"/>
      <c r="X112" s="18"/>
      <c r="Y112" s="1"/>
      <c r="Z112" s="1"/>
    </row>
    <row r="113" ht="13.5" customHeight="true" spans="1:26">
      <c r="A113" s="17"/>
      <c r="B113" s="17"/>
      <c r="C113" s="18"/>
      <c r="I113" s="18"/>
      <c r="O113" s="18"/>
      <c r="U113" s="18"/>
      <c r="V113" s="1"/>
      <c r="W113" s="1"/>
      <c r="X113" s="18"/>
      <c r="Y113" s="1"/>
      <c r="Z113" s="1"/>
    </row>
    <row r="114" ht="13.5" customHeight="true" spans="1:26">
      <c r="A114" s="17"/>
      <c r="B114" s="17"/>
      <c r="C114" s="18"/>
      <c r="I114" s="18"/>
      <c r="O114" s="18"/>
      <c r="U114" s="18"/>
      <c r="V114" s="1"/>
      <c r="W114" s="1"/>
      <c r="X114" s="18"/>
      <c r="Y114" s="1"/>
      <c r="Z114" s="1"/>
    </row>
    <row r="115" ht="13.5" customHeight="true" spans="1:26">
      <c r="A115" s="17"/>
      <c r="B115" s="17"/>
      <c r="C115" s="18"/>
      <c r="I115" s="18"/>
      <c r="O115" s="18"/>
      <c r="U115" s="18"/>
      <c r="V115" s="1"/>
      <c r="W115" s="1"/>
      <c r="X115" s="18"/>
      <c r="Y115" s="1"/>
      <c r="Z115" s="1"/>
    </row>
    <row r="116" ht="13.5" customHeight="true" spans="1:26">
      <c r="A116" s="17"/>
      <c r="B116" s="17"/>
      <c r="C116" s="18"/>
      <c r="I116" s="18"/>
      <c r="O116" s="18"/>
      <c r="U116" s="18"/>
      <c r="V116" s="1"/>
      <c r="W116" s="1"/>
      <c r="X116" s="18"/>
      <c r="Y116" s="1"/>
      <c r="Z116" s="1"/>
    </row>
    <row r="117" ht="13.5" customHeight="true" spans="1:26">
      <c r="A117" s="17"/>
      <c r="B117" s="17"/>
      <c r="C117" s="18"/>
      <c r="I117" s="18"/>
      <c r="O117" s="18"/>
      <c r="U117" s="18"/>
      <c r="V117" s="1"/>
      <c r="W117" s="1"/>
      <c r="X117" s="18"/>
      <c r="Y117" s="1"/>
      <c r="Z117" s="1"/>
    </row>
    <row r="118" ht="13.5" customHeight="true" spans="1:26">
      <c r="A118" s="17"/>
      <c r="B118" s="17"/>
      <c r="C118" s="18"/>
      <c r="I118" s="18"/>
      <c r="O118" s="18"/>
      <c r="U118" s="18"/>
      <c r="V118" s="1"/>
      <c r="W118" s="1"/>
      <c r="X118" s="18"/>
      <c r="Y118" s="1"/>
      <c r="Z118" s="1"/>
    </row>
    <row r="119" ht="13.5" customHeight="true" spans="1:26">
      <c r="A119" s="17"/>
      <c r="B119" s="17"/>
      <c r="C119" s="18"/>
      <c r="I119" s="18"/>
      <c r="O119" s="18"/>
      <c r="U119" s="18"/>
      <c r="V119" s="1"/>
      <c r="W119" s="1"/>
      <c r="X119" s="18"/>
      <c r="Y119" s="1"/>
      <c r="Z119" s="1"/>
    </row>
    <row r="120" ht="13.5" customHeight="true" spans="1:26">
      <c r="A120" s="17"/>
      <c r="B120" s="17"/>
      <c r="C120" s="18"/>
      <c r="I120" s="18"/>
      <c r="O120" s="18"/>
      <c r="U120" s="18"/>
      <c r="V120" s="1"/>
      <c r="W120" s="1"/>
      <c r="X120" s="18"/>
      <c r="Y120" s="1"/>
      <c r="Z120" s="1"/>
    </row>
    <row r="121" ht="13.5" customHeight="true" spans="1:26">
      <c r="A121" s="17"/>
      <c r="B121" s="17"/>
      <c r="C121" s="18"/>
      <c r="I121" s="18"/>
      <c r="O121" s="18"/>
      <c r="U121" s="18"/>
      <c r="V121" s="1"/>
      <c r="W121" s="1"/>
      <c r="X121" s="18"/>
      <c r="Y121" s="1"/>
      <c r="Z121" s="1"/>
    </row>
    <row r="122" ht="13.5" customHeight="true" spans="1:26">
      <c r="A122" s="17"/>
      <c r="B122" s="17"/>
      <c r="C122" s="18"/>
      <c r="I122" s="18"/>
      <c r="O122" s="18"/>
      <c r="U122" s="18"/>
      <c r="V122" s="1"/>
      <c r="W122" s="1"/>
      <c r="X122" s="18"/>
      <c r="Y122" s="1"/>
      <c r="Z122" s="1"/>
    </row>
    <row r="123" ht="13.5" customHeight="true" spans="1:26">
      <c r="A123" s="17"/>
      <c r="B123" s="17"/>
      <c r="C123" s="18"/>
      <c r="I123" s="18"/>
      <c r="O123" s="18"/>
      <c r="U123" s="18"/>
      <c r="V123" s="1"/>
      <c r="W123" s="1"/>
      <c r="X123" s="18"/>
      <c r="Y123" s="1"/>
      <c r="Z123" s="1"/>
    </row>
    <row r="124" ht="13.5" customHeight="true" spans="1:26">
      <c r="A124" s="17"/>
      <c r="B124" s="17"/>
      <c r="C124" s="18"/>
      <c r="I124" s="18"/>
      <c r="O124" s="18"/>
      <c r="U124" s="18"/>
      <c r="V124" s="1"/>
      <c r="W124" s="1"/>
      <c r="X124" s="18"/>
      <c r="Y124" s="1"/>
      <c r="Z124" s="1"/>
    </row>
    <row r="125" ht="13.5" customHeight="true" spans="1:26">
      <c r="A125" s="17"/>
      <c r="B125" s="17"/>
      <c r="C125" s="18"/>
      <c r="I125" s="18"/>
      <c r="O125" s="18"/>
      <c r="U125" s="18"/>
      <c r="V125" s="1"/>
      <c r="W125" s="1"/>
      <c r="X125" s="18"/>
      <c r="Y125" s="1"/>
      <c r="Z125" s="1"/>
    </row>
    <row r="126" ht="13.5" customHeight="true" spans="1:26">
      <c r="A126" s="17"/>
      <c r="B126" s="17"/>
      <c r="C126" s="18"/>
      <c r="I126" s="18"/>
      <c r="O126" s="18"/>
      <c r="U126" s="18"/>
      <c r="V126" s="1"/>
      <c r="W126" s="1"/>
      <c r="X126" s="18"/>
      <c r="Y126" s="1"/>
      <c r="Z126" s="1"/>
    </row>
    <row r="127" ht="13.5" customHeight="true" spans="1:26">
      <c r="A127" s="17"/>
      <c r="B127" s="17"/>
      <c r="C127" s="18"/>
      <c r="I127" s="18"/>
      <c r="O127" s="18"/>
      <c r="U127" s="18"/>
      <c r="V127" s="1"/>
      <c r="W127" s="1"/>
      <c r="X127" s="18"/>
      <c r="Y127" s="1"/>
      <c r="Z127" s="1"/>
    </row>
    <row r="128" ht="13.5" customHeight="true" spans="1:26">
      <c r="A128" s="17"/>
      <c r="B128" s="17"/>
      <c r="C128" s="18"/>
      <c r="I128" s="18"/>
      <c r="O128" s="18"/>
      <c r="U128" s="18"/>
      <c r="V128" s="1"/>
      <c r="W128" s="1"/>
      <c r="X128" s="18"/>
      <c r="Y128" s="1"/>
      <c r="Z128" s="1"/>
    </row>
    <row r="129" ht="13.5" customHeight="true" spans="1:26">
      <c r="A129" s="17"/>
      <c r="B129" s="17"/>
      <c r="C129" s="18"/>
      <c r="I129" s="18"/>
      <c r="O129" s="18"/>
      <c r="U129" s="18"/>
      <c r="V129" s="1"/>
      <c r="W129" s="1"/>
      <c r="X129" s="18"/>
      <c r="Y129" s="1"/>
      <c r="Z129" s="1"/>
    </row>
    <row r="130" ht="13.5" customHeight="true" spans="1:26">
      <c r="A130" s="17"/>
      <c r="B130" s="17"/>
      <c r="C130" s="18"/>
      <c r="I130" s="18"/>
      <c r="O130" s="18"/>
      <c r="U130" s="18"/>
      <c r="V130" s="1"/>
      <c r="W130" s="1"/>
      <c r="X130" s="18"/>
      <c r="Y130" s="1"/>
      <c r="Z130" s="1"/>
    </row>
    <row r="131" ht="13.5" customHeight="true" spans="1:26">
      <c r="A131" s="17"/>
      <c r="B131" s="17"/>
      <c r="C131" s="18"/>
      <c r="I131" s="18"/>
      <c r="O131" s="18"/>
      <c r="U131" s="18"/>
      <c r="V131" s="1"/>
      <c r="W131" s="1"/>
      <c r="X131" s="18"/>
      <c r="Y131" s="1"/>
      <c r="Z131" s="1"/>
    </row>
    <row r="132" ht="13.5" customHeight="true" spans="1:26">
      <c r="A132" s="17"/>
      <c r="B132" s="17"/>
      <c r="C132" s="18"/>
      <c r="I132" s="18"/>
      <c r="O132" s="18"/>
      <c r="U132" s="18"/>
      <c r="V132" s="1"/>
      <c r="W132" s="1"/>
      <c r="X132" s="18"/>
      <c r="Y132" s="1"/>
      <c r="Z132" s="1"/>
    </row>
    <row r="133" ht="13.5" customHeight="true" spans="1:26">
      <c r="A133" s="17"/>
      <c r="B133" s="17"/>
      <c r="C133" s="18"/>
      <c r="I133" s="18"/>
      <c r="O133" s="18"/>
      <c r="U133" s="18"/>
      <c r="V133" s="1"/>
      <c r="W133" s="1"/>
      <c r="X133" s="18"/>
      <c r="Y133" s="1"/>
      <c r="Z133" s="1"/>
    </row>
    <row r="134" ht="13.5" customHeight="true" spans="1:26">
      <c r="A134" s="17"/>
      <c r="B134" s="17"/>
      <c r="C134" s="18"/>
      <c r="I134" s="18"/>
      <c r="O134" s="18"/>
      <c r="U134" s="18"/>
      <c r="V134" s="1"/>
      <c r="W134" s="1"/>
      <c r="X134" s="18"/>
      <c r="Y134" s="1"/>
      <c r="Z134" s="1"/>
    </row>
    <row r="135" ht="13.5" customHeight="true" spans="1:26">
      <c r="A135" s="17"/>
      <c r="B135" s="17"/>
      <c r="C135" s="18"/>
      <c r="I135" s="18"/>
      <c r="O135" s="18"/>
      <c r="U135" s="18"/>
      <c r="V135" s="1"/>
      <c r="W135" s="1"/>
      <c r="X135" s="18"/>
      <c r="Y135" s="1"/>
      <c r="Z135" s="1"/>
    </row>
    <row r="136" ht="13.5" customHeight="true" spans="1:26">
      <c r="A136" s="17"/>
      <c r="B136" s="17"/>
      <c r="C136" s="18"/>
      <c r="I136" s="18"/>
      <c r="O136" s="18"/>
      <c r="U136" s="18"/>
      <c r="V136" s="1"/>
      <c r="W136" s="1"/>
      <c r="X136" s="18"/>
      <c r="Y136" s="1"/>
      <c r="Z136" s="1"/>
    </row>
    <row r="137" ht="13.5" customHeight="true" spans="1:26">
      <c r="A137" s="17"/>
      <c r="B137" s="17"/>
      <c r="C137" s="18"/>
      <c r="I137" s="18"/>
      <c r="O137" s="18"/>
      <c r="U137" s="18"/>
      <c r="V137" s="1"/>
      <c r="W137" s="1"/>
      <c r="X137" s="18"/>
      <c r="Y137" s="1"/>
      <c r="Z137" s="1"/>
    </row>
    <row r="138" ht="13.5" customHeight="true" spans="1:26">
      <c r="A138" s="17"/>
      <c r="B138" s="17"/>
      <c r="C138" s="18"/>
      <c r="I138" s="18"/>
      <c r="O138" s="18"/>
      <c r="U138" s="18"/>
      <c r="V138" s="1"/>
      <c r="W138" s="1"/>
      <c r="X138" s="18"/>
      <c r="Y138" s="1"/>
      <c r="Z138" s="1"/>
    </row>
    <row r="139" ht="13.5" customHeight="true" spans="1:26">
      <c r="A139" s="17"/>
      <c r="B139" s="17"/>
      <c r="C139" s="18"/>
      <c r="I139" s="18"/>
      <c r="O139" s="18"/>
      <c r="U139" s="18"/>
      <c r="V139" s="1"/>
      <c r="W139" s="1"/>
      <c r="X139" s="18"/>
      <c r="Y139" s="1"/>
      <c r="Z139" s="1"/>
    </row>
    <row r="140" ht="13.5" customHeight="true" spans="1:26">
      <c r="A140" s="17"/>
      <c r="B140" s="17"/>
      <c r="C140" s="18"/>
      <c r="I140" s="18"/>
      <c r="O140" s="18"/>
      <c r="U140" s="18"/>
      <c r="V140" s="1"/>
      <c r="W140" s="1"/>
      <c r="X140" s="18"/>
      <c r="Y140" s="1"/>
      <c r="Z140" s="1"/>
    </row>
    <row r="141" ht="13.5" customHeight="true" spans="1:26">
      <c r="A141" s="17"/>
      <c r="B141" s="17"/>
      <c r="C141" s="18"/>
      <c r="I141" s="18"/>
      <c r="O141" s="18"/>
      <c r="U141" s="18"/>
      <c r="V141" s="1"/>
      <c r="W141" s="1"/>
      <c r="X141" s="18"/>
      <c r="Y141" s="1"/>
      <c r="Z141" s="1"/>
    </row>
    <row r="142" ht="13.5" customHeight="true" spans="1:26">
      <c r="A142" s="17"/>
      <c r="B142" s="17"/>
      <c r="C142" s="18"/>
      <c r="I142" s="18"/>
      <c r="O142" s="18"/>
      <c r="U142" s="18"/>
      <c r="V142" s="1"/>
      <c r="W142" s="1"/>
      <c r="X142" s="18"/>
      <c r="Y142" s="1"/>
      <c r="Z142" s="1"/>
    </row>
  </sheetData>
  <mergeCells count="9">
    <mergeCell ref="C1:H1"/>
    <mergeCell ref="I1:N1"/>
    <mergeCell ref="O1:T1"/>
    <mergeCell ref="U1:W1"/>
    <mergeCell ref="X1:Z1"/>
    <mergeCell ref="AA1:AC1"/>
    <mergeCell ref="A11:B11"/>
    <mergeCell ref="A1:A2"/>
    <mergeCell ref="B1:B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铁路</vt:lpstr>
      <vt:lpstr>民航</vt:lpstr>
      <vt:lpstr>道路</vt:lpstr>
      <vt:lpstr>水路</vt:lpstr>
      <vt:lpstr>高速公路</vt:lpstr>
      <vt:lpstr>普通国省道</vt:lpstr>
      <vt:lpstr>人员流动量汇总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lenovo</cp:lastModifiedBy>
  <dcterms:created xsi:type="dcterms:W3CDTF">2025-03-17T11:31:00Z</dcterms:created>
  <dcterms:modified xsi:type="dcterms:W3CDTF">2026-09-28T10:56:21Z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BE6337A46FC44C52B5BB7C1A9B039BBF_13</vt:lpwstr>
  </property>
  <property fmtid="{D5CDD505-2E9C-101B-9397-08002B2CF9AE}" pid="3" name="KSOProductBuildVer">
    <vt:lpwstr>2052-11.8.2.10290</vt:lpwstr>
  </property>
  <property fmtid="{D5CDD505-2E9C-101B-9397-08002B2CF9AE}" pid="4" name="CalculationRule">
    <vt:i4>0</vt:i4>
  </property>
</Properties>
</file>