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\输出\"/>
    </mc:Choice>
  </mc:AlternateContent>
  <xr:revisionPtr revIDLastSave="0" documentId="13_ncr:1_{C7640A6D-5531-4B64-ABD7-07A5B3E0679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3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4" i="3" l="1"/>
  <c r="K94" i="3"/>
  <c r="I94" i="3"/>
  <c r="J94" i="3" s="1"/>
  <c r="G94" i="3"/>
  <c r="H94" i="3" s="1"/>
  <c r="E94" i="3"/>
  <c r="C94" i="3"/>
  <c r="D94" i="3" s="1"/>
  <c r="M93" i="3"/>
  <c r="K93" i="3"/>
  <c r="I93" i="3"/>
  <c r="G93" i="3"/>
  <c r="H93" i="3" s="1"/>
  <c r="E93" i="3"/>
  <c r="F93" i="3" s="1"/>
  <c r="C93" i="3"/>
  <c r="D93" i="3" s="1"/>
  <c r="M92" i="3"/>
  <c r="N92" i="3" s="1"/>
  <c r="K92" i="3"/>
  <c r="L92" i="3" s="1"/>
  <c r="I92" i="3"/>
  <c r="J92" i="3" s="1"/>
  <c r="G92" i="3"/>
  <c r="H92" i="3" s="1"/>
  <c r="E92" i="3"/>
  <c r="C92" i="3"/>
  <c r="D92" i="3" s="1"/>
  <c r="M91" i="3"/>
  <c r="N91" i="3" s="1"/>
  <c r="K91" i="3"/>
  <c r="L91" i="3" s="1"/>
  <c r="I91" i="3"/>
  <c r="J91" i="3" s="1"/>
  <c r="G91" i="3"/>
  <c r="H91" i="3" s="1"/>
  <c r="E91" i="3"/>
  <c r="F91" i="3" s="1"/>
  <c r="C91" i="3"/>
  <c r="C90" i="3" s="1"/>
  <c r="N89" i="3"/>
  <c r="M89" i="3"/>
  <c r="L89" i="3"/>
  <c r="K89" i="3"/>
  <c r="I89" i="3"/>
  <c r="J89" i="3" s="1"/>
  <c r="G89" i="3"/>
  <c r="E89" i="3"/>
  <c r="C89" i="3"/>
  <c r="D89" i="3" s="1"/>
  <c r="M88" i="3"/>
  <c r="K88" i="3"/>
  <c r="L88" i="3" s="1"/>
  <c r="I88" i="3"/>
  <c r="J88" i="3" s="1"/>
  <c r="G88" i="3"/>
  <c r="E88" i="3"/>
  <c r="D88" i="3"/>
  <c r="C88" i="3"/>
  <c r="M87" i="3"/>
  <c r="N87" i="3" s="1"/>
  <c r="K87" i="3"/>
  <c r="I87" i="3"/>
  <c r="G87" i="3"/>
  <c r="E87" i="3"/>
  <c r="F87" i="3" s="1"/>
  <c r="C87" i="3"/>
  <c r="D87" i="3" s="1"/>
  <c r="M86" i="3"/>
  <c r="N86" i="3" s="1"/>
  <c r="L86" i="3"/>
  <c r="K86" i="3"/>
  <c r="I86" i="3"/>
  <c r="G86" i="3"/>
  <c r="H86" i="3" s="1"/>
  <c r="E86" i="3"/>
  <c r="C86" i="3"/>
  <c r="K85" i="3"/>
  <c r="M84" i="3"/>
  <c r="K84" i="3"/>
  <c r="L84" i="3" s="1"/>
  <c r="I84" i="3"/>
  <c r="J84" i="3" s="1"/>
  <c r="H84" i="3"/>
  <c r="G84" i="3"/>
  <c r="E84" i="3"/>
  <c r="F84" i="3" s="1"/>
  <c r="C84" i="3"/>
  <c r="M83" i="3"/>
  <c r="K83" i="3"/>
  <c r="L83" i="3" s="1"/>
  <c r="I83" i="3"/>
  <c r="G83" i="3"/>
  <c r="H83" i="3" s="1"/>
  <c r="E83" i="3"/>
  <c r="C83" i="3"/>
  <c r="M82" i="3"/>
  <c r="K82" i="3"/>
  <c r="I82" i="3"/>
  <c r="J82" i="3" s="1"/>
  <c r="H82" i="3"/>
  <c r="G82" i="3"/>
  <c r="F82" i="3"/>
  <c r="E82" i="3"/>
  <c r="C82" i="3"/>
  <c r="M81" i="3"/>
  <c r="K81" i="3"/>
  <c r="L81" i="3" s="1"/>
  <c r="I81" i="3"/>
  <c r="J81" i="3" s="1"/>
  <c r="G81" i="3"/>
  <c r="E81" i="3"/>
  <c r="F81" i="3" s="1"/>
  <c r="C81" i="3"/>
  <c r="N79" i="3"/>
  <c r="M79" i="3"/>
  <c r="K79" i="3"/>
  <c r="I79" i="3"/>
  <c r="G79" i="3"/>
  <c r="H79" i="3" s="1"/>
  <c r="E79" i="3"/>
  <c r="C79" i="3"/>
  <c r="D79" i="3" s="1"/>
  <c r="M78" i="3"/>
  <c r="L78" i="3"/>
  <c r="K78" i="3"/>
  <c r="I78" i="3"/>
  <c r="J78" i="3" s="1"/>
  <c r="G78" i="3"/>
  <c r="F78" i="3"/>
  <c r="E78" i="3"/>
  <c r="C78" i="3"/>
  <c r="D78" i="3" s="1"/>
  <c r="M77" i="3"/>
  <c r="N77" i="3" s="1"/>
  <c r="K77" i="3"/>
  <c r="L77" i="3" s="1"/>
  <c r="I77" i="3"/>
  <c r="J77" i="3" s="1"/>
  <c r="G77" i="3"/>
  <c r="H77" i="3" s="1"/>
  <c r="E77" i="3"/>
  <c r="C77" i="3"/>
  <c r="D77" i="3" s="1"/>
  <c r="M76" i="3"/>
  <c r="N76" i="3" s="1"/>
  <c r="K76" i="3"/>
  <c r="I76" i="3"/>
  <c r="J76" i="3" s="1"/>
  <c r="G76" i="3"/>
  <c r="E76" i="3"/>
  <c r="D76" i="3"/>
  <c r="C76" i="3"/>
  <c r="H74" i="3"/>
  <c r="M74" i="3"/>
  <c r="N74" i="3" s="1"/>
  <c r="K74" i="3"/>
  <c r="L74" i="3" s="1"/>
  <c r="I74" i="3"/>
  <c r="J74" i="3" s="1"/>
  <c r="G74" i="3"/>
  <c r="F74" i="3"/>
  <c r="E74" i="3"/>
  <c r="C74" i="3"/>
  <c r="M73" i="3"/>
  <c r="N73" i="3" s="1"/>
  <c r="K73" i="3"/>
  <c r="I73" i="3"/>
  <c r="G73" i="3"/>
  <c r="H73" i="3" s="1"/>
  <c r="E73" i="3"/>
  <c r="D73" i="3"/>
  <c r="C73" i="3"/>
  <c r="M72" i="3"/>
  <c r="K72" i="3"/>
  <c r="L72" i="3" s="1"/>
  <c r="I72" i="3"/>
  <c r="J72" i="3" s="1"/>
  <c r="G72" i="3"/>
  <c r="E72" i="3"/>
  <c r="C72" i="3"/>
  <c r="D72" i="3" s="1"/>
  <c r="M71" i="3"/>
  <c r="N71" i="3" s="1"/>
  <c r="K71" i="3"/>
  <c r="L71" i="3" s="1"/>
  <c r="I71" i="3"/>
  <c r="G71" i="3"/>
  <c r="G70" i="3" s="1"/>
  <c r="E71" i="3"/>
  <c r="F71" i="3" s="1"/>
  <c r="C71" i="3"/>
  <c r="M69" i="3"/>
  <c r="K69" i="3"/>
  <c r="L69" i="3" s="1"/>
  <c r="I69" i="3"/>
  <c r="J69" i="3" s="1"/>
  <c r="G69" i="3"/>
  <c r="E69" i="3"/>
  <c r="F69" i="3" s="1"/>
  <c r="C69" i="3"/>
  <c r="D69" i="3" s="1"/>
  <c r="N68" i="3"/>
  <c r="M68" i="3"/>
  <c r="K68" i="3"/>
  <c r="I68" i="3"/>
  <c r="J68" i="3" s="1"/>
  <c r="H68" i="3"/>
  <c r="G68" i="3"/>
  <c r="E68" i="3"/>
  <c r="F68" i="3" s="1"/>
  <c r="C68" i="3"/>
  <c r="D68" i="3" s="1"/>
  <c r="H67" i="3"/>
  <c r="M67" i="3"/>
  <c r="N67" i="3" s="1"/>
  <c r="K67" i="3"/>
  <c r="I67" i="3"/>
  <c r="J67" i="3" s="1"/>
  <c r="G67" i="3"/>
  <c r="E67" i="3"/>
  <c r="F67" i="3" s="1"/>
  <c r="C67" i="3"/>
  <c r="D67" i="3" s="1"/>
  <c r="M66" i="3"/>
  <c r="K66" i="3"/>
  <c r="L66" i="3" s="1"/>
  <c r="I66" i="3"/>
  <c r="G66" i="3"/>
  <c r="E66" i="3"/>
  <c r="F66" i="3" s="1"/>
  <c r="C66" i="3"/>
  <c r="N64" i="3"/>
  <c r="M64" i="3"/>
  <c r="K64" i="3"/>
  <c r="L64" i="3" s="1"/>
  <c r="I64" i="3"/>
  <c r="G64" i="3"/>
  <c r="E64" i="3"/>
  <c r="C64" i="3"/>
  <c r="D64" i="3" s="1"/>
  <c r="M63" i="3"/>
  <c r="K63" i="3"/>
  <c r="L63" i="3" s="1"/>
  <c r="I63" i="3"/>
  <c r="G63" i="3"/>
  <c r="E63" i="3"/>
  <c r="C63" i="3"/>
  <c r="M62" i="3"/>
  <c r="L62" i="3"/>
  <c r="K62" i="3"/>
  <c r="I62" i="3"/>
  <c r="J62" i="3" s="1"/>
  <c r="G62" i="3"/>
  <c r="H62" i="3" s="1"/>
  <c r="F62" i="3"/>
  <c r="E62" i="3"/>
  <c r="C62" i="3"/>
  <c r="M61" i="3"/>
  <c r="K61" i="3"/>
  <c r="L61" i="3" s="1"/>
  <c r="I61" i="3"/>
  <c r="I60" i="3" s="1"/>
  <c r="G61" i="3"/>
  <c r="E61" i="3"/>
  <c r="C61" i="3"/>
  <c r="M59" i="3"/>
  <c r="N59" i="3" s="1"/>
  <c r="K59" i="3"/>
  <c r="L59" i="3" s="1"/>
  <c r="I59" i="3"/>
  <c r="J59" i="3" s="1"/>
  <c r="G59" i="3"/>
  <c r="E59" i="3"/>
  <c r="F59" i="3" s="1"/>
  <c r="C59" i="3"/>
  <c r="M58" i="3"/>
  <c r="K58" i="3"/>
  <c r="L58" i="3" s="1"/>
  <c r="I58" i="3"/>
  <c r="J58" i="3" s="1"/>
  <c r="G58" i="3"/>
  <c r="E58" i="3"/>
  <c r="C58" i="3"/>
  <c r="O58" i="3" s="1"/>
  <c r="M57" i="3"/>
  <c r="N57" i="3" s="1"/>
  <c r="K57" i="3"/>
  <c r="I57" i="3"/>
  <c r="G57" i="3"/>
  <c r="E57" i="3"/>
  <c r="C57" i="3"/>
  <c r="N56" i="3"/>
  <c r="M56" i="3"/>
  <c r="K56" i="3"/>
  <c r="I56" i="3"/>
  <c r="G56" i="3"/>
  <c r="E56" i="3"/>
  <c r="C56" i="3"/>
  <c r="M54" i="3"/>
  <c r="N54" i="3" s="1"/>
  <c r="K54" i="3"/>
  <c r="I54" i="3"/>
  <c r="J54" i="3" s="1"/>
  <c r="G54" i="3"/>
  <c r="H54" i="3" s="1"/>
  <c r="E54" i="3"/>
  <c r="F54" i="3" s="1"/>
  <c r="C54" i="3"/>
  <c r="M53" i="3"/>
  <c r="K53" i="3"/>
  <c r="L53" i="3" s="1"/>
  <c r="I53" i="3"/>
  <c r="G53" i="3"/>
  <c r="H53" i="3" s="1"/>
  <c r="E53" i="3"/>
  <c r="F53" i="3" s="1"/>
  <c r="C53" i="3"/>
  <c r="D53" i="3" s="1"/>
  <c r="M52" i="3"/>
  <c r="K52" i="3"/>
  <c r="I52" i="3"/>
  <c r="J52" i="3" s="1"/>
  <c r="G52" i="3"/>
  <c r="E52" i="3"/>
  <c r="C52" i="3"/>
  <c r="M51" i="3"/>
  <c r="N51" i="3" s="1"/>
  <c r="K51" i="3"/>
  <c r="I51" i="3"/>
  <c r="G51" i="3"/>
  <c r="H51" i="3" s="1"/>
  <c r="E51" i="3"/>
  <c r="C51" i="3"/>
  <c r="D51" i="3" s="1"/>
  <c r="L49" i="3"/>
  <c r="M49" i="3"/>
  <c r="N49" i="3" s="1"/>
  <c r="K49" i="3"/>
  <c r="I49" i="3"/>
  <c r="G49" i="3"/>
  <c r="H49" i="3" s="1"/>
  <c r="E49" i="3"/>
  <c r="C49" i="3"/>
  <c r="M48" i="3"/>
  <c r="K48" i="3"/>
  <c r="I48" i="3"/>
  <c r="J48" i="3" s="1"/>
  <c r="G48" i="3"/>
  <c r="E48" i="3"/>
  <c r="F48" i="3" s="1"/>
  <c r="C48" i="3"/>
  <c r="D48" i="3" s="1"/>
  <c r="N47" i="3"/>
  <c r="M47" i="3"/>
  <c r="K47" i="3"/>
  <c r="I47" i="3"/>
  <c r="G47" i="3"/>
  <c r="H47" i="3" s="1"/>
  <c r="E47" i="3"/>
  <c r="F47" i="3" s="1"/>
  <c r="C47" i="3"/>
  <c r="D47" i="3" s="1"/>
  <c r="M46" i="3"/>
  <c r="N46" i="3" s="1"/>
  <c r="K46" i="3"/>
  <c r="I46" i="3"/>
  <c r="G46" i="3"/>
  <c r="H46" i="3" s="1"/>
  <c r="E46" i="3"/>
  <c r="D46" i="3"/>
  <c r="C46" i="3"/>
  <c r="K45" i="3"/>
  <c r="M44" i="3"/>
  <c r="N44" i="3" s="1"/>
  <c r="L44" i="3"/>
  <c r="K44" i="3"/>
  <c r="I44" i="3"/>
  <c r="G44" i="3"/>
  <c r="E44" i="3"/>
  <c r="F44" i="3" s="1"/>
  <c r="C44" i="3"/>
  <c r="J43" i="3"/>
  <c r="M43" i="3"/>
  <c r="N43" i="3" s="1"/>
  <c r="K43" i="3"/>
  <c r="L43" i="3" s="1"/>
  <c r="I43" i="3"/>
  <c r="G43" i="3"/>
  <c r="E43" i="3"/>
  <c r="C43" i="3"/>
  <c r="M42" i="3"/>
  <c r="N42" i="3" s="1"/>
  <c r="K42" i="3"/>
  <c r="L42" i="3" s="1"/>
  <c r="I42" i="3"/>
  <c r="G42" i="3"/>
  <c r="E42" i="3"/>
  <c r="E7" i="3" s="1"/>
  <c r="C42" i="3"/>
  <c r="M41" i="3"/>
  <c r="N41" i="3" s="1"/>
  <c r="K41" i="3"/>
  <c r="K40" i="3" s="1"/>
  <c r="I41" i="3"/>
  <c r="G41" i="3"/>
  <c r="E41" i="3"/>
  <c r="C41" i="3"/>
  <c r="M39" i="3"/>
  <c r="N39" i="3" s="1"/>
  <c r="K39" i="3"/>
  <c r="I39" i="3"/>
  <c r="G39" i="3"/>
  <c r="E39" i="3"/>
  <c r="C39" i="3"/>
  <c r="D39" i="3" s="1"/>
  <c r="M38" i="3"/>
  <c r="K38" i="3"/>
  <c r="I38" i="3"/>
  <c r="G38" i="3"/>
  <c r="E38" i="3"/>
  <c r="C38" i="3"/>
  <c r="D38" i="3" s="1"/>
  <c r="M37" i="3"/>
  <c r="K37" i="3"/>
  <c r="I37" i="3"/>
  <c r="J37" i="3" s="1"/>
  <c r="G37" i="3"/>
  <c r="H37" i="3" s="1"/>
  <c r="E37" i="3"/>
  <c r="F37" i="3" s="1"/>
  <c r="C37" i="3"/>
  <c r="D37" i="3" s="1"/>
  <c r="M36" i="3"/>
  <c r="K36" i="3"/>
  <c r="L36" i="3" s="1"/>
  <c r="I36" i="3"/>
  <c r="G36" i="3"/>
  <c r="E36" i="3"/>
  <c r="D36" i="3"/>
  <c r="C36" i="3"/>
  <c r="M34" i="3"/>
  <c r="N34" i="3" s="1"/>
  <c r="K34" i="3"/>
  <c r="L34" i="3" s="1"/>
  <c r="I34" i="3"/>
  <c r="J34" i="3" s="1"/>
  <c r="G34" i="3"/>
  <c r="H34" i="3" s="1"/>
  <c r="E34" i="3"/>
  <c r="F34" i="3" s="1"/>
  <c r="C34" i="3"/>
  <c r="M33" i="3"/>
  <c r="K33" i="3"/>
  <c r="L33" i="3" s="1"/>
  <c r="I33" i="3"/>
  <c r="G33" i="3"/>
  <c r="E33" i="3"/>
  <c r="F33" i="3" s="1"/>
  <c r="C33" i="3"/>
  <c r="M32" i="3"/>
  <c r="K32" i="3"/>
  <c r="I32" i="3"/>
  <c r="J32" i="3" s="1"/>
  <c r="G32" i="3"/>
  <c r="H32" i="3" s="1"/>
  <c r="E32" i="3"/>
  <c r="F32" i="3" s="1"/>
  <c r="C32" i="3"/>
  <c r="D32" i="3" s="1"/>
  <c r="M31" i="3"/>
  <c r="N31" i="3" s="1"/>
  <c r="K31" i="3"/>
  <c r="I31" i="3"/>
  <c r="J31" i="3" s="1"/>
  <c r="G31" i="3"/>
  <c r="E31" i="3"/>
  <c r="C31" i="3"/>
  <c r="D31" i="3" s="1"/>
  <c r="M29" i="3"/>
  <c r="N29" i="3" s="1"/>
  <c r="K29" i="3"/>
  <c r="L29" i="3" s="1"/>
  <c r="I29" i="3"/>
  <c r="G29" i="3"/>
  <c r="H29" i="3" s="1"/>
  <c r="E29" i="3"/>
  <c r="F29" i="3" s="1"/>
  <c r="C29" i="3"/>
  <c r="M28" i="3"/>
  <c r="N28" i="3" s="1"/>
  <c r="K28" i="3"/>
  <c r="L28" i="3" s="1"/>
  <c r="I28" i="3"/>
  <c r="G28" i="3"/>
  <c r="E28" i="3"/>
  <c r="C28" i="3"/>
  <c r="M27" i="3"/>
  <c r="K27" i="3"/>
  <c r="I27" i="3"/>
  <c r="G27" i="3"/>
  <c r="E27" i="3"/>
  <c r="F27" i="3" s="1"/>
  <c r="C27" i="3"/>
  <c r="D27" i="3" s="1"/>
  <c r="L26" i="3"/>
  <c r="N26" i="3"/>
  <c r="M26" i="3"/>
  <c r="K26" i="3"/>
  <c r="I26" i="3"/>
  <c r="J26" i="3" s="1"/>
  <c r="G26" i="3"/>
  <c r="H26" i="3" s="1"/>
  <c r="E26" i="3"/>
  <c r="C26" i="3"/>
  <c r="M24" i="3"/>
  <c r="L24" i="3"/>
  <c r="K24" i="3"/>
  <c r="I24" i="3"/>
  <c r="G24" i="3"/>
  <c r="E24" i="3"/>
  <c r="F24" i="3" s="1"/>
  <c r="C24" i="3"/>
  <c r="M23" i="3"/>
  <c r="K23" i="3"/>
  <c r="I23" i="3"/>
  <c r="G23" i="3"/>
  <c r="H23" i="3" s="1"/>
  <c r="E23" i="3"/>
  <c r="C23" i="3"/>
  <c r="D23" i="3" s="1"/>
  <c r="M22" i="3"/>
  <c r="K22" i="3"/>
  <c r="L22" i="3" s="1"/>
  <c r="I22" i="3"/>
  <c r="G22" i="3"/>
  <c r="E22" i="3"/>
  <c r="C22" i="3"/>
  <c r="L21" i="3"/>
  <c r="M21" i="3"/>
  <c r="N21" i="3" s="1"/>
  <c r="K21" i="3"/>
  <c r="I21" i="3"/>
  <c r="G21" i="3"/>
  <c r="E21" i="3"/>
  <c r="C21" i="3"/>
  <c r="J19" i="3"/>
  <c r="M19" i="3"/>
  <c r="L19" i="3"/>
  <c r="K19" i="3"/>
  <c r="I19" i="3"/>
  <c r="G19" i="3"/>
  <c r="E19" i="3"/>
  <c r="F19" i="3" s="1"/>
  <c r="C19" i="3"/>
  <c r="M18" i="3"/>
  <c r="N18" i="3" s="1"/>
  <c r="L18" i="3"/>
  <c r="K18" i="3"/>
  <c r="I18" i="3"/>
  <c r="G18" i="3"/>
  <c r="E18" i="3"/>
  <c r="F18" i="3" s="1"/>
  <c r="C18" i="3"/>
  <c r="M17" i="3"/>
  <c r="N17" i="3" s="1"/>
  <c r="K17" i="3"/>
  <c r="L17" i="3" s="1"/>
  <c r="I17" i="3"/>
  <c r="J17" i="3" s="1"/>
  <c r="G17" i="3"/>
  <c r="H17" i="3" s="1"/>
  <c r="E17" i="3"/>
  <c r="C17" i="3"/>
  <c r="D17" i="3" s="1"/>
  <c r="M16" i="3"/>
  <c r="K16" i="3"/>
  <c r="L16" i="3" s="1"/>
  <c r="I16" i="3"/>
  <c r="G16" i="3"/>
  <c r="E16" i="3"/>
  <c r="C16" i="3"/>
  <c r="O14" i="3"/>
  <c r="P14" i="3" s="1"/>
  <c r="N14" i="3"/>
  <c r="L14" i="3"/>
  <c r="J14" i="3"/>
  <c r="H14" i="3"/>
  <c r="F14" i="3"/>
  <c r="D14" i="3"/>
  <c r="O13" i="3"/>
  <c r="P13" i="3" s="1"/>
  <c r="N13" i="3"/>
  <c r="L13" i="3"/>
  <c r="J13" i="3"/>
  <c r="H13" i="3"/>
  <c r="F13" i="3"/>
  <c r="D13" i="3"/>
  <c r="M12" i="3"/>
  <c r="N12" i="3" s="1"/>
  <c r="K12" i="3"/>
  <c r="I12" i="3"/>
  <c r="G12" i="3"/>
  <c r="E12" i="3"/>
  <c r="C12" i="3"/>
  <c r="C10" i="3" s="1"/>
  <c r="N11" i="3"/>
  <c r="M11" i="3"/>
  <c r="K11" i="3"/>
  <c r="I11" i="3"/>
  <c r="G11" i="3"/>
  <c r="E11" i="3"/>
  <c r="D11" i="3"/>
  <c r="C11" i="3"/>
  <c r="I10" i="3"/>
  <c r="I9" i="3"/>
  <c r="M94" i="1"/>
  <c r="K94" i="1"/>
  <c r="I94" i="1"/>
  <c r="G94" i="1"/>
  <c r="E94" i="1"/>
  <c r="C94" i="1"/>
  <c r="D94" i="1" s="1"/>
  <c r="M93" i="1"/>
  <c r="K93" i="1"/>
  <c r="L93" i="1" s="1"/>
  <c r="I93" i="1"/>
  <c r="G93" i="1"/>
  <c r="E93" i="1"/>
  <c r="C93" i="1"/>
  <c r="M92" i="1"/>
  <c r="K92" i="1"/>
  <c r="I92" i="1"/>
  <c r="I90" i="1" s="1"/>
  <c r="G92" i="1"/>
  <c r="E92" i="1"/>
  <c r="E90" i="1" s="1"/>
  <c r="C92" i="1"/>
  <c r="M91" i="1"/>
  <c r="K91" i="1"/>
  <c r="I91" i="1"/>
  <c r="G91" i="1"/>
  <c r="H91" i="1" s="1"/>
  <c r="E91" i="1"/>
  <c r="C91" i="1"/>
  <c r="M89" i="1"/>
  <c r="N89" i="1" s="1"/>
  <c r="K89" i="1"/>
  <c r="I89" i="1"/>
  <c r="G89" i="1"/>
  <c r="E89" i="1"/>
  <c r="C89" i="1"/>
  <c r="D89" i="1" s="1"/>
  <c r="M88" i="1"/>
  <c r="K88" i="1"/>
  <c r="I88" i="1"/>
  <c r="J88" i="1" s="1"/>
  <c r="G88" i="1"/>
  <c r="E88" i="1"/>
  <c r="C88" i="1"/>
  <c r="D88" i="1" s="1"/>
  <c r="M87" i="1"/>
  <c r="K87" i="1"/>
  <c r="L87" i="1" s="1"/>
  <c r="I87" i="1"/>
  <c r="G87" i="1"/>
  <c r="O87" i="1" s="1"/>
  <c r="P87" i="1" s="1"/>
  <c r="E87" i="1"/>
  <c r="C87" i="1"/>
  <c r="M86" i="1"/>
  <c r="K86" i="1"/>
  <c r="I86" i="1"/>
  <c r="G86" i="1"/>
  <c r="E86" i="1"/>
  <c r="E85" i="1" s="1"/>
  <c r="C86" i="1"/>
  <c r="M84" i="1"/>
  <c r="K84" i="1"/>
  <c r="I84" i="1"/>
  <c r="G84" i="1"/>
  <c r="E84" i="1"/>
  <c r="C84" i="1"/>
  <c r="M83" i="1"/>
  <c r="K83" i="1"/>
  <c r="I83" i="1"/>
  <c r="J83" i="1" s="1"/>
  <c r="G83" i="1"/>
  <c r="H83" i="1" s="1"/>
  <c r="E83" i="1"/>
  <c r="C83" i="1"/>
  <c r="M82" i="1"/>
  <c r="N82" i="1" s="1"/>
  <c r="K82" i="1"/>
  <c r="L82" i="1" s="1"/>
  <c r="I82" i="1"/>
  <c r="J82" i="1" s="1"/>
  <c r="G82" i="1"/>
  <c r="E82" i="1"/>
  <c r="C82" i="1"/>
  <c r="M81" i="1"/>
  <c r="K81" i="1"/>
  <c r="I81" i="1"/>
  <c r="G81" i="1"/>
  <c r="E81" i="1"/>
  <c r="F81" i="1" s="1"/>
  <c r="C81" i="1"/>
  <c r="M79" i="1"/>
  <c r="K79" i="1"/>
  <c r="I79" i="1"/>
  <c r="G79" i="1"/>
  <c r="H79" i="1" s="1"/>
  <c r="E79" i="1"/>
  <c r="F79" i="1" s="1"/>
  <c r="C79" i="1"/>
  <c r="D79" i="1" s="1"/>
  <c r="M78" i="1"/>
  <c r="K78" i="1"/>
  <c r="I78" i="1"/>
  <c r="G78" i="1"/>
  <c r="E78" i="1"/>
  <c r="F78" i="1" s="1"/>
  <c r="C78" i="1"/>
  <c r="J77" i="1"/>
  <c r="M77" i="1"/>
  <c r="N77" i="1" s="1"/>
  <c r="K77" i="1"/>
  <c r="I77" i="1"/>
  <c r="G77" i="1"/>
  <c r="E77" i="1"/>
  <c r="C77" i="1"/>
  <c r="M76" i="1"/>
  <c r="M75" i="1" s="1"/>
  <c r="L76" i="1"/>
  <c r="K76" i="1"/>
  <c r="I76" i="1"/>
  <c r="G76" i="1"/>
  <c r="E76" i="1"/>
  <c r="C76" i="1"/>
  <c r="M74" i="1"/>
  <c r="K74" i="1"/>
  <c r="I74" i="1"/>
  <c r="J74" i="1" s="1"/>
  <c r="G74" i="1"/>
  <c r="E74" i="1"/>
  <c r="C74" i="1"/>
  <c r="M73" i="1"/>
  <c r="K73" i="1"/>
  <c r="L73" i="1" s="1"/>
  <c r="I73" i="1"/>
  <c r="J73" i="1" s="1"/>
  <c r="G73" i="1"/>
  <c r="H73" i="1" s="1"/>
  <c r="F73" i="1"/>
  <c r="E73" i="1"/>
  <c r="C73" i="1"/>
  <c r="M72" i="1"/>
  <c r="K72" i="1"/>
  <c r="I72" i="1"/>
  <c r="J72" i="1" s="1"/>
  <c r="G72" i="1"/>
  <c r="E72" i="1"/>
  <c r="C72" i="1"/>
  <c r="D72" i="1" s="1"/>
  <c r="M71" i="1"/>
  <c r="K71" i="1"/>
  <c r="I71" i="1"/>
  <c r="J71" i="1" s="1"/>
  <c r="G71" i="1"/>
  <c r="E71" i="1"/>
  <c r="C71" i="1"/>
  <c r="M69" i="1"/>
  <c r="K69" i="1"/>
  <c r="I69" i="1"/>
  <c r="G69" i="1"/>
  <c r="H69" i="1" s="1"/>
  <c r="E69" i="1"/>
  <c r="C69" i="1"/>
  <c r="M68" i="1"/>
  <c r="K68" i="1"/>
  <c r="I68" i="1"/>
  <c r="G68" i="1"/>
  <c r="H68" i="1" s="1"/>
  <c r="E68" i="1"/>
  <c r="C68" i="1"/>
  <c r="M67" i="1"/>
  <c r="K67" i="1"/>
  <c r="I67" i="1"/>
  <c r="J67" i="1" s="1"/>
  <c r="G67" i="1"/>
  <c r="E67" i="1"/>
  <c r="C67" i="1"/>
  <c r="D67" i="1" s="1"/>
  <c r="M66" i="1"/>
  <c r="N66" i="1" s="1"/>
  <c r="K66" i="1"/>
  <c r="I66" i="1"/>
  <c r="G66" i="1"/>
  <c r="E66" i="1"/>
  <c r="C66" i="1"/>
  <c r="M64" i="1"/>
  <c r="N64" i="1" s="1"/>
  <c r="K64" i="1"/>
  <c r="L64" i="1" s="1"/>
  <c r="I64" i="1"/>
  <c r="G64" i="1"/>
  <c r="E64" i="1"/>
  <c r="C64" i="1"/>
  <c r="M63" i="1"/>
  <c r="K63" i="1"/>
  <c r="I63" i="1"/>
  <c r="G63" i="1"/>
  <c r="E63" i="1"/>
  <c r="C63" i="1"/>
  <c r="M62" i="1"/>
  <c r="N62" i="1" s="1"/>
  <c r="K62" i="1"/>
  <c r="I62" i="1"/>
  <c r="H62" i="1"/>
  <c r="G62" i="1"/>
  <c r="E62" i="1"/>
  <c r="C62" i="1"/>
  <c r="L61" i="1"/>
  <c r="M61" i="1"/>
  <c r="K61" i="1"/>
  <c r="I61" i="1"/>
  <c r="J61" i="1" s="1"/>
  <c r="G61" i="1"/>
  <c r="E61" i="1"/>
  <c r="C61" i="1"/>
  <c r="D61" i="1" s="1"/>
  <c r="M59" i="1"/>
  <c r="K59" i="1"/>
  <c r="L59" i="1" s="1"/>
  <c r="I59" i="1"/>
  <c r="H59" i="1"/>
  <c r="G59" i="1"/>
  <c r="E59" i="1"/>
  <c r="C59" i="1"/>
  <c r="M58" i="1"/>
  <c r="N58" i="1" s="1"/>
  <c r="K58" i="1"/>
  <c r="I58" i="1"/>
  <c r="G58" i="1"/>
  <c r="E58" i="1"/>
  <c r="C58" i="1"/>
  <c r="M57" i="1"/>
  <c r="K57" i="1"/>
  <c r="I57" i="1"/>
  <c r="J57" i="1" s="1"/>
  <c r="G57" i="1"/>
  <c r="E57" i="1"/>
  <c r="C57" i="1"/>
  <c r="M56" i="1"/>
  <c r="L56" i="1"/>
  <c r="K56" i="1"/>
  <c r="I56" i="1"/>
  <c r="G56" i="1"/>
  <c r="E56" i="1"/>
  <c r="C56" i="1"/>
  <c r="M54" i="1"/>
  <c r="N54" i="1" s="1"/>
  <c r="K54" i="1"/>
  <c r="L54" i="1" s="1"/>
  <c r="I54" i="1"/>
  <c r="G54" i="1"/>
  <c r="E54" i="1"/>
  <c r="C54" i="1"/>
  <c r="N53" i="1"/>
  <c r="M53" i="1"/>
  <c r="K53" i="1"/>
  <c r="I53" i="1"/>
  <c r="G53" i="1"/>
  <c r="E53" i="1"/>
  <c r="C53" i="1"/>
  <c r="M52" i="1"/>
  <c r="K52" i="1"/>
  <c r="I52" i="1"/>
  <c r="H52" i="1"/>
  <c r="G52" i="1"/>
  <c r="E52" i="1"/>
  <c r="C52" i="1"/>
  <c r="M51" i="1"/>
  <c r="N51" i="1" s="1"/>
  <c r="K51" i="1"/>
  <c r="L51" i="1" s="1"/>
  <c r="I51" i="1"/>
  <c r="J51" i="1" s="1"/>
  <c r="G51" i="1"/>
  <c r="E51" i="1"/>
  <c r="C51" i="1"/>
  <c r="M49" i="1"/>
  <c r="N49" i="1" s="1"/>
  <c r="K49" i="1"/>
  <c r="I49" i="1"/>
  <c r="G49" i="1"/>
  <c r="E49" i="1"/>
  <c r="C49" i="1"/>
  <c r="M48" i="1"/>
  <c r="K48" i="1"/>
  <c r="I48" i="1"/>
  <c r="G48" i="1"/>
  <c r="E48" i="1"/>
  <c r="F48" i="1" s="1"/>
  <c r="C48" i="1"/>
  <c r="D48" i="1" s="1"/>
  <c r="M47" i="1"/>
  <c r="N47" i="1" s="1"/>
  <c r="K47" i="1"/>
  <c r="L47" i="1" s="1"/>
  <c r="I47" i="1"/>
  <c r="G47" i="1"/>
  <c r="E47" i="1"/>
  <c r="C47" i="1"/>
  <c r="M46" i="1"/>
  <c r="N46" i="1" s="1"/>
  <c r="K46" i="1"/>
  <c r="L46" i="1" s="1"/>
  <c r="I46" i="1"/>
  <c r="I45" i="1" s="1"/>
  <c r="G46" i="1"/>
  <c r="E46" i="1"/>
  <c r="C46" i="1"/>
  <c r="M44" i="1"/>
  <c r="N44" i="1" s="1"/>
  <c r="K44" i="1"/>
  <c r="I44" i="1"/>
  <c r="G44" i="1"/>
  <c r="E44" i="1"/>
  <c r="C44" i="1"/>
  <c r="M43" i="1"/>
  <c r="N43" i="1" s="1"/>
  <c r="K43" i="1"/>
  <c r="I43" i="1"/>
  <c r="G43" i="1"/>
  <c r="E43" i="1"/>
  <c r="C43" i="1"/>
  <c r="M42" i="1"/>
  <c r="K42" i="1"/>
  <c r="L42" i="1" s="1"/>
  <c r="I42" i="1"/>
  <c r="J42" i="1" s="1"/>
  <c r="G42" i="1"/>
  <c r="E42" i="1"/>
  <c r="C42" i="1"/>
  <c r="D42" i="1" s="1"/>
  <c r="M41" i="1"/>
  <c r="N41" i="1" s="1"/>
  <c r="K41" i="1"/>
  <c r="I41" i="1"/>
  <c r="G41" i="1"/>
  <c r="G40" i="1" s="1"/>
  <c r="E41" i="1"/>
  <c r="C41" i="1"/>
  <c r="M39" i="1"/>
  <c r="K39" i="1"/>
  <c r="I39" i="1"/>
  <c r="J39" i="1" s="1"/>
  <c r="G39" i="1"/>
  <c r="H39" i="1" s="1"/>
  <c r="E39" i="1"/>
  <c r="F39" i="1" s="1"/>
  <c r="C39" i="1"/>
  <c r="D39" i="1" s="1"/>
  <c r="M38" i="1"/>
  <c r="K38" i="1"/>
  <c r="I38" i="1"/>
  <c r="G38" i="1"/>
  <c r="E38" i="1"/>
  <c r="C38" i="1"/>
  <c r="M37" i="1"/>
  <c r="K37" i="1"/>
  <c r="I37" i="1"/>
  <c r="G37" i="1"/>
  <c r="E37" i="1"/>
  <c r="C37" i="1"/>
  <c r="H36" i="1"/>
  <c r="M36" i="1"/>
  <c r="K36" i="1"/>
  <c r="J36" i="1"/>
  <c r="I36" i="1"/>
  <c r="G36" i="1"/>
  <c r="E36" i="1"/>
  <c r="C36" i="1"/>
  <c r="M34" i="1"/>
  <c r="K34" i="1"/>
  <c r="I34" i="1"/>
  <c r="G34" i="1"/>
  <c r="H34" i="1" s="1"/>
  <c r="E34" i="1"/>
  <c r="C34" i="1"/>
  <c r="M33" i="1"/>
  <c r="K33" i="1"/>
  <c r="L33" i="1" s="1"/>
  <c r="I33" i="1"/>
  <c r="G33" i="1"/>
  <c r="E33" i="1"/>
  <c r="F33" i="1" s="1"/>
  <c r="C33" i="1"/>
  <c r="M32" i="1"/>
  <c r="N32" i="1" s="1"/>
  <c r="K32" i="1"/>
  <c r="L32" i="1" s="1"/>
  <c r="I32" i="1"/>
  <c r="J32" i="1" s="1"/>
  <c r="G32" i="1"/>
  <c r="E32" i="1"/>
  <c r="C32" i="1"/>
  <c r="M31" i="1"/>
  <c r="K31" i="1"/>
  <c r="I31" i="1"/>
  <c r="J31" i="1" s="1"/>
  <c r="G31" i="1"/>
  <c r="E31" i="1"/>
  <c r="F31" i="1" s="1"/>
  <c r="C31" i="1"/>
  <c r="D31" i="1" s="1"/>
  <c r="M29" i="1"/>
  <c r="K29" i="1"/>
  <c r="L29" i="1" s="1"/>
  <c r="I29" i="1"/>
  <c r="G29" i="1"/>
  <c r="E29" i="1"/>
  <c r="C29" i="1"/>
  <c r="D29" i="1" s="1"/>
  <c r="M28" i="1"/>
  <c r="K28" i="1"/>
  <c r="I28" i="1"/>
  <c r="G28" i="1"/>
  <c r="E28" i="1"/>
  <c r="C28" i="1"/>
  <c r="D28" i="1" s="1"/>
  <c r="M27" i="1"/>
  <c r="M25" i="1" s="1"/>
  <c r="K27" i="1"/>
  <c r="I27" i="1"/>
  <c r="G27" i="1"/>
  <c r="E27" i="1"/>
  <c r="C27" i="1"/>
  <c r="M26" i="1"/>
  <c r="K26" i="1"/>
  <c r="I26" i="1"/>
  <c r="G26" i="1"/>
  <c r="E26" i="1"/>
  <c r="C26" i="1"/>
  <c r="M24" i="1"/>
  <c r="K24" i="1"/>
  <c r="I24" i="1"/>
  <c r="G24" i="1"/>
  <c r="H24" i="1" s="1"/>
  <c r="E24" i="1"/>
  <c r="F24" i="1" s="1"/>
  <c r="C24" i="1"/>
  <c r="M23" i="1"/>
  <c r="K23" i="1"/>
  <c r="I23" i="1"/>
  <c r="G23" i="1"/>
  <c r="E23" i="1"/>
  <c r="C23" i="1"/>
  <c r="M22" i="1"/>
  <c r="N22" i="1" s="1"/>
  <c r="K22" i="1"/>
  <c r="I22" i="1"/>
  <c r="G22" i="1"/>
  <c r="E22" i="1"/>
  <c r="C22" i="1"/>
  <c r="M21" i="1"/>
  <c r="K21" i="1"/>
  <c r="I21" i="1"/>
  <c r="G21" i="1"/>
  <c r="E21" i="1"/>
  <c r="C21" i="1"/>
  <c r="M19" i="1"/>
  <c r="K19" i="1"/>
  <c r="I19" i="1"/>
  <c r="G19" i="1"/>
  <c r="E19" i="1"/>
  <c r="C19" i="1"/>
  <c r="M18" i="1"/>
  <c r="N18" i="1" s="1"/>
  <c r="K18" i="1"/>
  <c r="I18" i="1"/>
  <c r="G18" i="1"/>
  <c r="E18" i="1"/>
  <c r="C18" i="1"/>
  <c r="M17" i="1"/>
  <c r="K17" i="1"/>
  <c r="L17" i="1" s="1"/>
  <c r="I17" i="1"/>
  <c r="J17" i="1" s="1"/>
  <c r="G17" i="1"/>
  <c r="E17" i="1"/>
  <c r="C17" i="1"/>
  <c r="M16" i="1"/>
  <c r="K16" i="1"/>
  <c r="I16" i="1"/>
  <c r="G16" i="1"/>
  <c r="E16" i="1"/>
  <c r="C16" i="1"/>
  <c r="O14" i="1"/>
  <c r="P14" i="1" s="1"/>
  <c r="N14" i="1"/>
  <c r="L14" i="1"/>
  <c r="J14" i="1"/>
  <c r="H14" i="1"/>
  <c r="F14" i="1"/>
  <c r="D14" i="1"/>
  <c r="O13" i="1"/>
  <c r="P13" i="1" s="1"/>
  <c r="N13" i="1"/>
  <c r="L13" i="1"/>
  <c r="J13" i="1"/>
  <c r="H13" i="1"/>
  <c r="F13" i="1"/>
  <c r="D13" i="1"/>
  <c r="M12" i="1"/>
  <c r="K12" i="1"/>
  <c r="I12" i="1"/>
  <c r="G12" i="1"/>
  <c r="E12" i="1"/>
  <c r="C12" i="1"/>
  <c r="M11" i="1"/>
  <c r="K11" i="1"/>
  <c r="L11" i="1" s="1"/>
  <c r="I11" i="1"/>
  <c r="G11" i="1"/>
  <c r="E11" i="1"/>
  <c r="E10" i="1" s="1"/>
  <c r="C11" i="1"/>
  <c r="I20" i="1" l="1"/>
  <c r="K35" i="1"/>
  <c r="N76" i="1"/>
  <c r="I9" i="1"/>
  <c r="E60" i="1"/>
  <c r="K80" i="1"/>
  <c r="O23" i="1"/>
  <c r="M40" i="1"/>
  <c r="G15" i="1"/>
  <c r="O21" i="3"/>
  <c r="I65" i="3"/>
  <c r="O26" i="3"/>
  <c r="C9" i="3"/>
  <c r="O42" i="3"/>
  <c r="P42" i="3" s="1"/>
  <c r="O78" i="3"/>
  <c r="O16" i="3"/>
  <c r="C8" i="3"/>
  <c r="C70" i="3"/>
  <c r="M6" i="3"/>
  <c r="N6" i="3" s="1"/>
  <c r="D16" i="3"/>
  <c r="I30" i="3"/>
  <c r="J30" i="3" s="1"/>
  <c r="K60" i="3"/>
  <c r="I50" i="3"/>
  <c r="E15" i="3"/>
  <c r="O61" i="3"/>
  <c r="M70" i="3"/>
  <c r="M7" i="3"/>
  <c r="C45" i="3"/>
  <c r="I15" i="3"/>
  <c r="O39" i="3"/>
  <c r="K7" i="3"/>
  <c r="L7" i="3" s="1"/>
  <c r="J16" i="3"/>
  <c r="C35" i="3"/>
  <c r="D35" i="3" s="1"/>
  <c r="C75" i="3"/>
  <c r="D19" i="1"/>
  <c r="F23" i="1"/>
  <c r="K9" i="1"/>
  <c r="L36" i="1"/>
  <c r="L38" i="1"/>
  <c r="K40" i="1"/>
  <c r="J58" i="1"/>
  <c r="C70" i="1"/>
  <c r="P21" i="3"/>
  <c r="L93" i="3"/>
  <c r="E10" i="3"/>
  <c r="E6" i="3"/>
  <c r="F11" i="3"/>
  <c r="E60" i="3"/>
  <c r="F60" i="3" s="1"/>
  <c r="F63" i="3"/>
  <c r="H87" i="3"/>
  <c r="G85" i="3"/>
  <c r="H85" i="3" s="1"/>
  <c r="F27" i="1"/>
  <c r="J28" i="1"/>
  <c r="N29" i="1"/>
  <c r="J59" i="1"/>
  <c r="H11" i="3"/>
  <c r="G6" i="3"/>
  <c r="G90" i="3"/>
  <c r="L31" i="1"/>
  <c r="D32" i="1"/>
  <c r="F71" i="1"/>
  <c r="F83" i="1"/>
  <c r="P61" i="3"/>
  <c r="J79" i="3"/>
  <c r="F12" i="1"/>
  <c r="D22" i="1"/>
  <c r="N31" i="1"/>
  <c r="J43" i="1"/>
  <c r="D53" i="1"/>
  <c r="D57" i="1"/>
  <c r="F61" i="3"/>
  <c r="N62" i="3"/>
  <c r="H12" i="1"/>
  <c r="E6" i="1"/>
  <c r="L43" i="1"/>
  <c r="K45" i="1"/>
  <c r="H54" i="1"/>
  <c r="F57" i="1"/>
  <c r="H58" i="1"/>
  <c r="F12" i="3"/>
  <c r="O34" i="1"/>
  <c r="P34" i="1" s="1"/>
  <c r="G55" i="1"/>
  <c r="D56" i="3"/>
  <c r="K10" i="1"/>
  <c r="L10" i="1" s="1"/>
  <c r="I6" i="1"/>
  <c r="C25" i="1"/>
  <c r="D33" i="1"/>
  <c r="C40" i="1"/>
  <c r="L58" i="1"/>
  <c r="L63" i="1"/>
  <c r="D22" i="3"/>
  <c r="G8" i="3"/>
  <c r="K15" i="1"/>
  <c r="F32" i="1"/>
  <c r="G50" i="1"/>
  <c r="L53" i="1"/>
  <c r="K55" i="1"/>
  <c r="D86" i="1"/>
  <c r="F16" i="3"/>
  <c r="M20" i="3"/>
  <c r="N24" i="3"/>
  <c r="O82" i="3"/>
  <c r="P82" i="3" s="1"/>
  <c r="H32" i="1"/>
  <c r="G30" i="1"/>
  <c r="L37" i="1"/>
  <c r="I8" i="3"/>
  <c r="J53" i="3"/>
  <c r="L74" i="1"/>
  <c r="M85" i="1"/>
  <c r="N88" i="1"/>
  <c r="N94" i="1"/>
  <c r="K15" i="3"/>
  <c r="L15" i="3" s="1"/>
  <c r="K25" i="3"/>
  <c r="L25" i="3" s="1"/>
  <c r="L51" i="3"/>
  <c r="I85" i="3"/>
  <c r="M90" i="3"/>
  <c r="O74" i="3"/>
  <c r="P74" i="3" s="1"/>
  <c r="M30" i="3"/>
  <c r="J33" i="3"/>
  <c r="L37" i="3"/>
  <c r="O79" i="3"/>
  <c r="P39" i="3"/>
  <c r="O94" i="3"/>
  <c r="P94" i="3" s="1"/>
  <c r="I25" i="3"/>
  <c r="D28" i="3"/>
  <c r="D34" i="3"/>
  <c r="O37" i="3"/>
  <c r="P37" i="3" s="1"/>
  <c r="H39" i="3"/>
  <c r="G40" i="3"/>
  <c r="D43" i="3"/>
  <c r="O49" i="3"/>
  <c r="P49" i="3" s="1"/>
  <c r="C50" i="3"/>
  <c r="N53" i="3"/>
  <c r="J63" i="3"/>
  <c r="H66" i="3"/>
  <c r="H71" i="3"/>
  <c r="M75" i="3"/>
  <c r="K80" i="3"/>
  <c r="D91" i="3"/>
  <c r="H78" i="1"/>
  <c r="F88" i="1"/>
  <c r="H21" i="3"/>
  <c r="E25" i="3"/>
  <c r="L27" i="3"/>
  <c r="O28" i="3"/>
  <c r="P28" i="3" s="1"/>
  <c r="J39" i="3"/>
  <c r="H41" i="3"/>
  <c r="D42" i="3"/>
  <c r="M45" i="3"/>
  <c r="D49" i="3"/>
  <c r="D52" i="3"/>
  <c r="H59" i="3"/>
  <c r="O69" i="3"/>
  <c r="K75" i="3"/>
  <c r="O84" i="3"/>
  <c r="P84" i="3" s="1"/>
  <c r="H89" i="3"/>
  <c r="F59" i="1"/>
  <c r="D68" i="1"/>
  <c r="L72" i="1"/>
  <c r="D74" i="1"/>
  <c r="N79" i="1"/>
  <c r="E9" i="3"/>
  <c r="H12" i="3"/>
  <c r="N27" i="3"/>
  <c r="H28" i="3"/>
  <c r="D29" i="3"/>
  <c r="O33" i="3"/>
  <c r="P33" i="3" s="1"/>
  <c r="M35" i="3"/>
  <c r="F38" i="3"/>
  <c r="L39" i="3"/>
  <c r="I40" i="3"/>
  <c r="F49" i="3"/>
  <c r="F52" i="3"/>
  <c r="F58" i="3"/>
  <c r="O62" i="3"/>
  <c r="H64" i="3"/>
  <c r="K65" i="3"/>
  <c r="L65" i="3" s="1"/>
  <c r="L76" i="3"/>
  <c r="J83" i="3"/>
  <c r="D84" i="3"/>
  <c r="F62" i="1"/>
  <c r="J63" i="1"/>
  <c r="N72" i="1"/>
  <c r="D84" i="1"/>
  <c r="H88" i="1"/>
  <c r="O18" i="3"/>
  <c r="D19" i="3"/>
  <c r="F22" i="3"/>
  <c r="L41" i="3"/>
  <c r="D44" i="3"/>
  <c r="H52" i="3"/>
  <c r="H58" i="3"/>
  <c r="O72" i="3"/>
  <c r="P72" i="3" s="1"/>
  <c r="O71" i="1"/>
  <c r="P71" i="1" s="1"/>
  <c r="H74" i="1"/>
  <c r="L77" i="1"/>
  <c r="D82" i="1"/>
  <c r="N86" i="1"/>
  <c r="J89" i="1"/>
  <c r="F93" i="1"/>
  <c r="H94" i="1"/>
  <c r="H22" i="3"/>
  <c r="J38" i="3"/>
  <c r="D45" i="3"/>
  <c r="H72" i="3"/>
  <c r="K90" i="3"/>
  <c r="L90" i="3" s="1"/>
  <c r="L94" i="3"/>
  <c r="N71" i="1"/>
  <c r="N84" i="1"/>
  <c r="H93" i="1"/>
  <c r="L12" i="3"/>
  <c r="J23" i="3"/>
  <c r="H24" i="3"/>
  <c r="K35" i="3"/>
  <c r="L52" i="3"/>
  <c r="J56" i="3"/>
  <c r="J57" i="3"/>
  <c r="E85" i="3"/>
  <c r="D73" i="1"/>
  <c r="J79" i="1"/>
  <c r="D81" i="1"/>
  <c r="J84" i="1"/>
  <c r="M10" i="3"/>
  <c r="H18" i="3"/>
  <c r="J24" i="3"/>
  <c r="G30" i="3"/>
  <c r="H30" i="3" s="1"/>
  <c r="L48" i="3"/>
  <c r="H8" i="3"/>
  <c r="L40" i="3"/>
  <c r="J40" i="3"/>
  <c r="J8" i="3"/>
  <c r="D75" i="3"/>
  <c r="L75" i="3"/>
  <c r="N90" i="3"/>
  <c r="D52" i="1"/>
  <c r="F84" i="1"/>
  <c r="O84" i="1"/>
  <c r="P84" i="1" s="1"/>
  <c r="K6" i="3"/>
  <c r="K10" i="3"/>
  <c r="H16" i="3"/>
  <c r="C35" i="1"/>
  <c r="L57" i="1"/>
  <c r="O79" i="1"/>
  <c r="P79" i="1" s="1"/>
  <c r="E75" i="1"/>
  <c r="L11" i="3"/>
  <c r="P16" i="3"/>
  <c r="H27" i="1"/>
  <c r="G25" i="1"/>
  <c r="C20" i="1"/>
  <c r="C9" i="1"/>
  <c r="D9" i="1" s="1"/>
  <c r="J49" i="1"/>
  <c r="G80" i="1"/>
  <c r="H81" i="1"/>
  <c r="N83" i="1"/>
  <c r="C10" i="1"/>
  <c r="D10" i="1" s="1"/>
  <c r="N16" i="1"/>
  <c r="N40" i="1"/>
  <c r="N57" i="1"/>
  <c r="F15" i="3"/>
  <c r="O69" i="1"/>
  <c r="F69" i="1"/>
  <c r="H33" i="1"/>
  <c r="F56" i="1"/>
  <c r="J62" i="1"/>
  <c r="I60" i="1"/>
  <c r="J60" i="1" s="1"/>
  <c r="L83" i="1"/>
  <c r="F11" i="1"/>
  <c r="E15" i="1"/>
  <c r="F21" i="1"/>
  <c r="J22" i="1"/>
  <c r="J33" i="1"/>
  <c r="N33" i="1"/>
  <c r="D41" i="1"/>
  <c r="H51" i="1"/>
  <c r="L68" i="1"/>
  <c r="I75" i="1"/>
  <c r="J78" i="1"/>
  <c r="H21" i="1"/>
  <c r="H49" i="1"/>
  <c r="F53" i="1"/>
  <c r="J66" i="1"/>
  <c r="I65" i="1"/>
  <c r="O66" i="1"/>
  <c r="F76" i="1"/>
  <c r="I15" i="1"/>
  <c r="N12" i="1"/>
  <c r="H48" i="1"/>
  <c r="C50" i="1"/>
  <c r="D50" i="1" s="1"/>
  <c r="H53" i="1"/>
  <c r="C55" i="1"/>
  <c r="F64" i="1"/>
  <c r="L44" i="1"/>
  <c r="P23" i="1"/>
  <c r="G6" i="1"/>
  <c r="E7" i="1"/>
  <c r="O17" i="1"/>
  <c r="P17" i="1" s="1"/>
  <c r="H18" i="1"/>
  <c r="N19" i="1"/>
  <c r="K20" i="1"/>
  <c r="O29" i="1"/>
  <c r="P29" i="1" s="1"/>
  <c r="D12" i="3"/>
  <c r="H27" i="3"/>
  <c r="G25" i="3"/>
  <c r="G7" i="3"/>
  <c r="G5" i="3" s="1"/>
  <c r="J11" i="1"/>
  <c r="F17" i="1"/>
  <c r="M20" i="1"/>
  <c r="N20" i="1" s="1"/>
  <c r="G8" i="1"/>
  <c r="H8" i="1" s="1"/>
  <c r="H29" i="1"/>
  <c r="I70" i="1"/>
  <c r="J22" i="3"/>
  <c r="C7" i="1"/>
  <c r="M8" i="1"/>
  <c r="N8" i="1" s="1"/>
  <c r="M10" i="1"/>
  <c r="D16" i="1"/>
  <c r="K8" i="1"/>
  <c r="L8" i="1" s="1"/>
  <c r="J29" i="1"/>
  <c r="H31" i="1"/>
  <c r="H19" i="3"/>
  <c r="G9" i="3"/>
  <c r="H9" i="3" s="1"/>
  <c r="O89" i="1"/>
  <c r="P89" i="1" s="1"/>
  <c r="J11" i="3"/>
  <c r="K9" i="3"/>
  <c r="L9" i="3" s="1"/>
  <c r="N32" i="3"/>
  <c r="O49" i="1"/>
  <c r="P49" i="1" s="1"/>
  <c r="H86" i="1"/>
  <c r="O92" i="1"/>
  <c r="P92" i="1" s="1"/>
  <c r="O94" i="1"/>
  <c r="P94" i="1" s="1"/>
  <c r="C6" i="3"/>
  <c r="O23" i="3"/>
  <c r="P23" i="3" s="1"/>
  <c r="F23" i="3"/>
  <c r="L67" i="1"/>
  <c r="L78" i="1"/>
  <c r="H82" i="1"/>
  <c r="G15" i="3"/>
  <c r="H15" i="3" s="1"/>
  <c r="N22" i="3"/>
  <c r="D24" i="3"/>
  <c r="G9" i="1"/>
  <c r="J23" i="1"/>
  <c r="N24" i="1"/>
  <c r="E25" i="1"/>
  <c r="N28" i="1"/>
  <c r="K30" i="1"/>
  <c r="L30" i="1" s="1"/>
  <c r="J34" i="1"/>
  <c r="D37" i="1"/>
  <c r="J38" i="1"/>
  <c r="H47" i="1"/>
  <c r="M65" i="1"/>
  <c r="J69" i="1"/>
  <c r="M70" i="1"/>
  <c r="N78" i="1"/>
  <c r="L79" i="1"/>
  <c r="L81" i="1"/>
  <c r="F6" i="3"/>
  <c r="F17" i="3"/>
  <c r="O17" i="3"/>
  <c r="P17" i="3" s="1"/>
  <c r="G20" i="3"/>
  <c r="K20" i="3"/>
  <c r="L20" i="3" s="1"/>
  <c r="F39" i="3"/>
  <c r="F18" i="1"/>
  <c r="J19" i="1"/>
  <c r="G7" i="1"/>
  <c r="L23" i="1"/>
  <c r="L27" i="1"/>
  <c r="M30" i="1"/>
  <c r="N30" i="1" s="1"/>
  <c r="O32" i="1"/>
  <c r="P32" i="1" s="1"/>
  <c r="L34" i="1"/>
  <c r="D36" i="1"/>
  <c r="F37" i="1"/>
  <c r="F44" i="1"/>
  <c r="J47" i="1"/>
  <c r="J48" i="1"/>
  <c r="J53" i="1"/>
  <c r="D64" i="1"/>
  <c r="N68" i="1"/>
  <c r="L69" i="1"/>
  <c r="D71" i="1"/>
  <c r="O81" i="1"/>
  <c r="P81" i="1" s="1"/>
  <c r="D83" i="1"/>
  <c r="L84" i="1"/>
  <c r="L86" i="1"/>
  <c r="F87" i="1"/>
  <c r="D91" i="1"/>
  <c r="J92" i="1"/>
  <c r="F10" i="3"/>
  <c r="O12" i="3"/>
  <c r="P12" i="3" s="1"/>
  <c r="M9" i="3"/>
  <c r="N9" i="3" s="1"/>
  <c r="N19" i="3"/>
  <c r="C20" i="3"/>
  <c r="D21" i="3"/>
  <c r="L23" i="3"/>
  <c r="K8" i="3"/>
  <c r="L8" i="3" s="1"/>
  <c r="N23" i="3"/>
  <c r="O27" i="3"/>
  <c r="P27" i="3" s="1"/>
  <c r="D41" i="3"/>
  <c r="C40" i="3"/>
  <c r="J26" i="1"/>
  <c r="N27" i="1"/>
  <c r="N34" i="1"/>
  <c r="H42" i="1"/>
  <c r="H44" i="1"/>
  <c r="H56" i="1"/>
  <c r="D59" i="1"/>
  <c r="N69" i="1"/>
  <c r="F74" i="1"/>
  <c r="H76" i="1"/>
  <c r="O77" i="1"/>
  <c r="P77" i="1" s="1"/>
  <c r="H6" i="3"/>
  <c r="C7" i="3"/>
  <c r="G10" i="3"/>
  <c r="H10" i="3" s="1"/>
  <c r="C15" i="3"/>
  <c r="D15" i="3" s="1"/>
  <c r="O19" i="3"/>
  <c r="P19" i="3" s="1"/>
  <c r="E20" i="3"/>
  <c r="F21" i="3"/>
  <c r="P26" i="3"/>
  <c r="E40" i="3"/>
  <c r="O41" i="3"/>
  <c r="P41" i="3" s="1"/>
  <c r="F41" i="3"/>
  <c r="L26" i="1"/>
  <c r="G35" i="1"/>
  <c r="H35" i="1" s="1"/>
  <c r="J37" i="1"/>
  <c r="N38" i="1"/>
  <c r="D43" i="1"/>
  <c r="J44" i="1"/>
  <c r="N48" i="1"/>
  <c r="L49" i="1"/>
  <c r="J76" i="1"/>
  <c r="F77" i="1"/>
  <c r="H87" i="1"/>
  <c r="L92" i="1"/>
  <c r="F7" i="3"/>
  <c r="N16" i="3"/>
  <c r="M15" i="3"/>
  <c r="O24" i="3"/>
  <c r="P24" i="3" s="1"/>
  <c r="E35" i="3"/>
  <c r="F36" i="3"/>
  <c r="H40" i="3"/>
  <c r="I35" i="1"/>
  <c r="J35" i="1" s="1"/>
  <c r="F43" i="1"/>
  <c r="E55" i="1"/>
  <c r="H64" i="1"/>
  <c r="D66" i="1"/>
  <c r="F72" i="1"/>
  <c r="H77" i="1"/>
  <c r="O83" i="1"/>
  <c r="P83" i="1" s="1"/>
  <c r="J87" i="1"/>
  <c r="O11" i="3"/>
  <c r="P11" i="3" s="1"/>
  <c r="J12" i="3"/>
  <c r="I7" i="3"/>
  <c r="J7" i="3" s="1"/>
  <c r="D18" i="3"/>
  <c r="J21" i="3"/>
  <c r="I20" i="3"/>
  <c r="F25" i="3"/>
  <c r="C25" i="3"/>
  <c r="D26" i="3"/>
  <c r="J28" i="3"/>
  <c r="C30" i="3"/>
  <c r="D30" i="3" s="1"/>
  <c r="D33" i="3"/>
  <c r="G35" i="3"/>
  <c r="H36" i="3"/>
  <c r="L38" i="3"/>
  <c r="J46" i="1"/>
  <c r="O72" i="1"/>
  <c r="P72" i="1" s="1"/>
  <c r="K85" i="1"/>
  <c r="L85" i="1" s="1"/>
  <c r="D8" i="3"/>
  <c r="P18" i="3"/>
  <c r="J18" i="3"/>
  <c r="F26" i="3"/>
  <c r="I35" i="3"/>
  <c r="J36" i="3"/>
  <c r="O41" i="1"/>
  <c r="P41" i="1" s="1"/>
  <c r="E8" i="3"/>
  <c r="M25" i="3"/>
  <c r="N25" i="3" s="1"/>
  <c r="L32" i="3"/>
  <c r="N37" i="3"/>
  <c r="N38" i="3"/>
  <c r="H48" i="3"/>
  <c r="G45" i="3"/>
  <c r="O31" i="3"/>
  <c r="P31" i="3" s="1"/>
  <c r="J44" i="3"/>
  <c r="N48" i="3"/>
  <c r="K55" i="3"/>
  <c r="L56" i="3"/>
  <c r="F79" i="3"/>
  <c r="P79" i="3"/>
  <c r="J93" i="3"/>
  <c r="O93" i="3"/>
  <c r="P93" i="3" s="1"/>
  <c r="I90" i="3"/>
  <c r="J90" i="3" s="1"/>
  <c r="I6" i="3"/>
  <c r="O29" i="3"/>
  <c r="P29" i="3" s="1"/>
  <c r="O38" i="3"/>
  <c r="P38" i="3" s="1"/>
  <c r="J49" i="3"/>
  <c r="K50" i="3"/>
  <c r="P58" i="3"/>
  <c r="F72" i="3"/>
  <c r="O32" i="3"/>
  <c r="P32" i="3" s="1"/>
  <c r="O46" i="3"/>
  <c r="P46" i="3" s="1"/>
  <c r="E45" i="3"/>
  <c r="F46" i="3"/>
  <c r="L46" i="3"/>
  <c r="I70" i="3"/>
  <c r="O71" i="3"/>
  <c r="P71" i="3" s="1"/>
  <c r="J71" i="3"/>
  <c r="M8" i="3"/>
  <c r="O22" i="3"/>
  <c r="P22" i="3" s="1"/>
  <c r="F31" i="3"/>
  <c r="E30" i="3"/>
  <c r="H33" i="3"/>
  <c r="O34" i="3"/>
  <c r="P34" i="3" s="1"/>
  <c r="H42" i="3"/>
  <c r="J51" i="3"/>
  <c r="O63" i="3"/>
  <c r="P63" i="3" s="1"/>
  <c r="D63" i="3"/>
  <c r="H31" i="3"/>
  <c r="N36" i="3"/>
  <c r="J47" i="3"/>
  <c r="I45" i="3"/>
  <c r="N52" i="3"/>
  <c r="O52" i="3"/>
  <c r="P52" i="3" s="1"/>
  <c r="M50" i="3"/>
  <c r="N78" i="3"/>
  <c r="F83" i="3"/>
  <c r="O83" i="3"/>
  <c r="P83" i="3" s="1"/>
  <c r="E80" i="3"/>
  <c r="J27" i="3"/>
  <c r="F28" i="3"/>
  <c r="O36" i="3"/>
  <c r="P36" i="3" s="1"/>
  <c r="H38" i="3"/>
  <c r="F43" i="3"/>
  <c r="O43" i="3"/>
  <c r="P43" i="3" s="1"/>
  <c r="O44" i="3"/>
  <c r="P44" i="3" s="1"/>
  <c r="O48" i="3"/>
  <c r="P48" i="3" s="1"/>
  <c r="D54" i="3"/>
  <c r="O54" i="3"/>
  <c r="P54" i="3" s="1"/>
  <c r="O77" i="3"/>
  <c r="P77" i="3" s="1"/>
  <c r="F77" i="3"/>
  <c r="P78" i="3"/>
  <c r="L47" i="3"/>
  <c r="O57" i="3"/>
  <c r="P57" i="3" s="1"/>
  <c r="C55" i="3"/>
  <c r="D55" i="3" s="1"/>
  <c r="D57" i="3"/>
  <c r="J29" i="3"/>
  <c r="K30" i="3"/>
  <c r="L31" i="3"/>
  <c r="N33" i="3"/>
  <c r="M40" i="3"/>
  <c r="N40" i="3" s="1"/>
  <c r="J42" i="3"/>
  <c r="H43" i="3"/>
  <c r="J64" i="3"/>
  <c r="J66" i="3"/>
  <c r="F57" i="3"/>
  <c r="L73" i="3"/>
  <c r="K70" i="3"/>
  <c r="L70" i="3" s="1"/>
  <c r="N82" i="3"/>
  <c r="O47" i="3"/>
  <c r="P47" i="3" s="1"/>
  <c r="O51" i="3"/>
  <c r="P51" i="3" s="1"/>
  <c r="H57" i="3"/>
  <c r="C60" i="3"/>
  <c r="D60" i="3" s="1"/>
  <c r="D61" i="3"/>
  <c r="C80" i="3"/>
  <c r="D81" i="3"/>
  <c r="O81" i="3"/>
  <c r="P81" i="3" s="1"/>
  <c r="J41" i="3"/>
  <c r="F51" i="3"/>
  <c r="O66" i="3"/>
  <c r="P66" i="3" s="1"/>
  <c r="N66" i="3"/>
  <c r="F42" i="3"/>
  <c r="H44" i="3"/>
  <c r="J46" i="3"/>
  <c r="E50" i="3"/>
  <c r="D58" i="3"/>
  <c r="F92" i="3"/>
  <c r="G50" i="3"/>
  <c r="O53" i="3"/>
  <c r="P53" i="3" s="1"/>
  <c r="I55" i="3"/>
  <c r="J55" i="3" s="1"/>
  <c r="L57" i="3"/>
  <c r="H61" i="3"/>
  <c r="G60" i="3"/>
  <c r="H60" i="3" s="1"/>
  <c r="J65" i="3"/>
  <c r="I75" i="3"/>
  <c r="J75" i="3" s="1"/>
  <c r="G80" i="3"/>
  <c r="H81" i="3"/>
  <c r="P69" i="3"/>
  <c r="F76" i="3"/>
  <c r="O76" i="3"/>
  <c r="P76" i="3" s="1"/>
  <c r="E75" i="3"/>
  <c r="L87" i="3"/>
  <c r="L54" i="3"/>
  <c r="O56" i="3"/>
  <c r="P56" i="3" s="1"/>
  <c r="E55" i="3"/>
  <c r="F56" i="3"/>
  <c r="P62" i="3"/>
  <c r="D66" i="3"/>
  <c r="C65" i="3"/>
  <c r="D65" i="3" s="1"/>
  <c r="H69" i="3"/>
  <c r="J73" i="3"/>
  <c r="H78" i="3"/>
  <c r="G75" i="3"/>
  <c r="H75" i="3" s="1"/>
  <c r="M80" i="3"/>
  <c r="N83" i="3"/>
  <c r="M55" i="3"/>
  <c r="N55" i="3" s="1"/>
  <c r="G55" i="3"/>
  <c r="H55" i="3" s="1"/>
  <c r="D59" i="3"/>
  <c r="H56" i="3"/>
  <c r="N58" i="3"/>
  <c r="N61" i="3"/>
  <c r="M60" i="3"/>
  <c r="N63" i="3"/>
  <c r="F73" i="3"/>
  <c r="E70" i="3"/>
  <c r="O73" i="3"/>
  <c r="P73" i="3" s="1"/>
  <c r="L80" i="3"/>
  <c r="N88" i="3"/>
  <c r="M85" i="3"/>
  <c r="M65" i="3"/>
  <c r="L67" i="3"/>
  <c r="N84" i="3"/>
  <c r="O92" i="3"/>
  <c r="P92" i="3" s="1"/>
  <c r="E90" i="3"/>
  <c r="D62" i="3"/>
  <c r="L68" i="3"/>
  <c r="H76" i="3"/>
  <c r="D82" i="3"/>
  <c r="O86" i="3"/>
  <c r="P86" i="3" s="1"/>
  <c r="D83" i="3"/>
  <c r="D86" i="3"/>
  <c r="O87" i="3"/>
  <c r="P87" i="3" s="1"/>
  <c r="F89" i="3"/>
  <c r="O89" i="3"/>
  <c r="P89" i="3" s="1"/>
  <c r="N93" i="3"/>
  <c r="O91" i="3"/>
  <c r="P91" i="3" s="1"/>
  <c r="O68" i="3"/>
  <c r="P68" i="3" s="1"/>
  <c r="N69" i="3"/>
  <c r="N72" i="3"/>
  <c r="C85" i="3"/>
  <c r="D85" i="3" s="1"/>
  <c r="F86" i="3"/>
  <c r="F88" i="3"/>
  <c r="O88" i="3"/>
  <c r="P88" i="3" s="1"/>
  <c r="J61" i="3"/>
  <c r="H63" i="3"/>
  <c r="F64" i="3"/>
  <c r="O64" i="3"/>
  <c r="P64" i="3" s="1"/>
  <c r="E65" i="3"/>
  <c r="O67" i="3"/>
  <c r="P67" i="3" s="1"/>
  <c r="D71" i="3"/>
  <c r="I80" i="3"/>
  <c r="J80" i="3" s="1"/>
  <c r="F85" i="3"/>
  <c r="H88" i="3"/>
  <c r="O59" i="3"/>
  <c r="P59" i="3" s="1"/>
  <c r="G65" i="3"/>
  <c r="L79" i="3"/>
  <c r="L82" i="3"/>
  <c r="J86" i="3"/>
  <c r="D74" i="3"/>
  <c r="N81" i="3"/>
  <c r="J87" i="3"/>
  <c r="N94" i="3"/>
  <c r="F94" i="3"/>
  <c r="J20" i="1"/>
  <c r="G5" i="1"/>
  <c r="H6" i="1"/>
  <c r="D25" i="1"/>
  <c r="F25" i="1"/>
  <c r="J12" i="1"/>
  <c r="F16" i="1"/>
  <c r="N17" i="1"/>
  <c r="J18" i="1"/>
  <c r="F19" i="1"/>
  <c r="J21" i="1"/>
  <c r="F22" i="1"/>
  <c r="N23" i="1"/>
  <c r="J24" i="1"/>
  <c r="N26" i="1"/>
  <c r="J27" i="1"/>
  <c r="F28" i="1"/>
  <c r="C30" i="1"/>
  <c r="H37" i="1"/>
  <c r="J41" i="1"/>
  <c r="H43" i="1"/>
  <c r="D44" i="1"/>
  <c r="D49" i="1"/>
  <c r="F52" i="1"/>
  <c r="J52" i="1"/>
  <c r="F54" i="1"/>
  <c r="O54" i="1"/>
  <c r="P54" i="1" s="1"/>
  <c r="F68" i="1"/>
  <c r="O68" i="1"/>
  <c r="P68" i="1" s="1"/>
  <c r="N11" i="1"/>
  <c r="L12" i="1"/>
  <c r="H16" i="1"/>
  <c r="D17" i="1"/>
  <c r="L18" i="1"/>
  <c r="H19" i="1"/>
  <c r="L21" i="1"/>
  <c r="H22" i="1"/>
  <c r="D23" i="1"/>
  <c r="L24" i="1"/>
  <c r="D26" i="1"/>
  <c r="H28" i="1"/>
  <c r="F29" i="1"/>
  <c r="E30" i="1"/>
  <c r="D34" i="1"/>
  <c r="L41" i="1"/>
  <c r="C45" i="1"/>
  <c r="D46" i="1"/>
  <c r="O48" i="1"/>
  <c r="P48" i="1" s="1"/>
  <c r="F49" i="1"/>
  <c r="D55" i="1"/>
  <c r="K6" i="1"/>
  <c r="C8" i="1"/>
  <c r="G10" i="1"/>
  <c r="F10" i="1"/>
  <c r="O11" i="1"/>
  <c r="P11" i="1" s="1"/>
  <c r="M15" i="1"/>
  <c r="E20" i="1"/>
  <c r="I25" i="1"/>
  <c r="M35" i="1"/>
  <c r="F36" i="1"/>
  <c r="N37" i="1"/>
  <c r="D38" i="1"/>
  <c r="L39" i="1"/>
  <c r="E40" i="1"/>
  <c r="F42" i="1"/>
  <c r="E45" i="1"/>
  <c r="O46" i="1"/>
  <c r="P46" i="1" s="1"/>
  <c r="J64" i="1"/>
  <c r="D11" i="1"/>
  <c r="J16" i="1"/>
  <c r="N21" i="1"/>
  <c r="F26" i="1"/>
  <c r="O33" i="1"/>
  <c r="P33" i="1" s="1"/>
  <c r="F34" i="1"/>
  <c r="O37" i="1"/>
  <c r="P37" i="1" s="1"/>
  <c r="F38" i="1"/>
  <c r="N39" i="1"/>
  <c r="O43" i="1"/>
  <c r="P43" i="1" s="1"/>
  <c r="G45" i="1"/>
  <c r="H45" i="1" s="1"/>
  <c r="F46" i="1"/>
  <c r="D47" i="1"/>
  <c r="D51" i="1"/>
  <c r="L52" i="1"/>
  <c r="O53" i="1"/>
  <c r="P53" i="1" s="1"/>
  <c r="J54" i="1"/>
  <c r="H67" i="1"/>
  <c r="G65" i="1"/>
  <c r="M6" i="1"/>
  <c r="I7" i="1"/>
  <c r="E8" i="1"/>
  <c r="M9" i="1"/>
  <c r="I10" i="1"/>
  <c r="J10" i="1" s="1"/>
  <c r="O12" i="1"/>
  <c r="P12" i="1" s="1"/>
  <c r="C15" i="1"/>
  <c r="D15" i="1" s="1"/>
  <c r="O18" i="1"/>
  <c r="P18" i="1" s="1"/>
  <c r="G20" i="1"/>
  <c r="H20" i="1" s="1"/>
  <c r="O21" i="1"/>
  <c r="P21" i="1" s="1"/>
  <c r="O24" i="1"/>
  <c r="P24" i="1" s="1"/>
  <c r="K25" i="1"/>
  <c r="L25" i="1" s="1"/>
  <c r="O27" i="1"/>
  <c r="P27" i="1" s="1"/>
  <c r="I30" i="1"/>
  <c r="J30" i="1" s="1"/>
  <c r="H38" i="1"/>
  <c r="O39" i="1"/>
  <c r="P39" i="1" s="1"/>
  <c r="H46" i="1"/>
  <c r="F47" i="1"/>
  <c r="O47" i="1"/>
  <c r="P47" i="1" s="1"/>
  <c r="E50" i="1"/>
  <c r="F51" i="1"/>
  <c r="O51" i="1"/>
  <c r="P51" i="1" s="1"/>
  <c r="N52" i="1"/>
  <c r="M50" i="1"/>
  <c r="D12" i="1"/>
  <c r="L16" i="1"/>
  <c r="H17" i="1"/>
  <c r="D18" i="1"/>
  <c r="L19" i="1"/>
  <c r="D21" i="1"/>
  <c r="L22" i="1"/>
  <c r="H23" i="1"/>
  <c r="D24" i="1"/>
  <c r="H26" i="1"/>
  <c r="D27" i="1"/>
  <c r="L28" i="1"/>
  <c r="O62" i="1"/>
  <c r="P62" i="1" s="1"/>
  <c r="C6" i="1"/>
  <c r="K7" i="1"/>
  <c r="L7" i="1" s="1"/>
  <c r="I40" i="1"/>
  <c r="J40" i="1" s="1"/>
  <c r="O26" i="1"/>
  <c r="P26" i="1" s="1"/>
  <c r="H11" i="1"/>
  <c r="O31" i="1"/>
  <c r="P31" i="1" s="1"/>
  <c r="O44" i="1"/>
  <c r="P44" i="1" s="1"/>
  <c r="N63" i="1"/>
  <c r="M7" i="1"/>
  <c r="N7" i="1" s="1"/>
  <c r="I8" i="1"/>
  <c r="J8" i="1" s="1"/>
  <c r="E9" i="1"/>
  <c r="O16" i="1"/>
  <c r="P16" i="1" s="1"/>
  <c r="O19" i="1"/>
  <c r="P19" i="1" s="1"/>
  <c r="O22" i="1"/>
  <c r="P22" i="1" s="1"/>
  <c r="O28" i="1"/>
  <c r="P28" i="1" s="1"/>
  <c r="M45" i="1"/>
  <c r="N45" i="1" s="1"/>
  <c r="M55" i="1"/>
  <c r="N56" i="1"/>
  <c r="D58" i="1"/>
  <c r="E35" i="1"/>
  <c r="N36" i="1"/>
  <c r="F41" i="1"/>
  <c r="N42" i="1"/>
  <c r="L48" i="1"/>
  <c r="F6" i="1"/>
  <c r="O36" i="1"/>
  <c r="P36" i="1" s="1"/>
  <c r="O38" i="1"/>
  <c r="P38" i="1" s="1"/>
  <c r="H41" i="1"/>
  <c r="O42" i="1"/>
  <c r="P42" i="1" s="1"/>
  <c r="I50" i="1"/>
  <c r="O52" i="1"/>
  <c r="P52" i="1" s="1"/>
  <c r="D54" i="1"/>
  <c r="J68" i="1"/>
  <c r="I55" i="1"/>
  <c r="J55" i="1" s="1"/>
  <c r="J56" i="1"/>
  <c r="F60" i="1"/>
  <c r="F63" i="1"/>
  <c r="O63" i="1"/>
  <c r="P63" i="1" s="1"/>
  <c r="F67" i="1"/>
  <c r="O67" i="1"/>
  <c r="P67" i="1" s="1"/>
  <c r="O82" i="1"/>
  <c r="P82" i="1" s="1"/>
  <c r="E80" i="1"/>
  <c r="F82" i="1"/>
  <c r="P66" i="1"/>
  <c r="F91" i="1"/>
  <c r="O57" i="1"/>
  <c r="P57" i="1" s="1"/>
  <c r="F61" i="1"/>
  <c r="O61" i="1"/>
  <c r="P61" i="1" s="1"/>
  <c r="D69" i="1"/>
  <c r="N75" i="1"/>
  <c r="O78" i="1"/>
  <c r="P78" i="1" s="1"/>
  <c r="D78" i="1"/>
  <c r="F58" i="1"/>
  <c r="O58" i="1"/>
  <c r="P58" i="1" s="1"/>
  <c r="H61" i="1"/>
  <c r="G60" i="1"/>
  <c r="H60" i="1" s="1"/>
  <c r="P69" i="1"/>
  <c r="E70" i="1"/>
  <c r="O56" i="1"/>
  <c r="P56" i="1" s="1"/>
  <c r="N67" i="1"/>
  <c r="J70" i="1"/>
  <c r="D62" i="1"/>
  <c r="C60" i="1"/>
  <c r="D60" i="1" s="1"/>
  <c r="E65" i="1"/>
  <c r="K50" i="1"/>
  <c r="D56" i="1"/>
  <c r="N59" i="1"/>
  <c r="F66" i="1"/>
  <c r="H71" i="1"/>
  <c r="N73" i="1"/>
  <c r="O59" i="1"/>
  <c r="P59" i="1" s="1"/>
  <c r="O64" i="1"/>
  <c r="P64" i="1" s="1"/>
  <c r="O74" i="1"/>
  <c r="P74" i="1" s="1"/>
  <c r="N74" i="1"/>
  <c r="H57" i="1"/>
  <c r="K60" i="1"/>
  <c r="M60" i="1"/>
  <c r="N60" i="1" s="1"/>
  <c r="N61" i="1"/>
  <c r="H66" i="1"/>
  <c r="D76" i="1"/>
  <c r="H84" i="1"/>
  <c r="L62" i="1"/>
  <c r="H63" i="1"/>
  <c r="L71" i="1"/>
  <c r="K70" i="1"/>
  <c r="L70" i="1" s="1"/>
  <c r="G70" i="1"/>
  <c r="H72" i="1"/>
  <c r="D63" i="1"/>
  <c r="L66" i="1"/>
  <c r="K65" i="1"/>
  <c r="D77" i="1"/>
  <c r="C75" i="1"/>
  <c r="F75" i="1"/>
  <c r="C80" i="1"/>
  <c r="D80" i="1" s="1"/>
  <c r="G75" i="1"/>
  <c r="H75" i="1" s="1"/>
  <c r="O86" i="1"/>
  <c r="P86" i="1" s="1"/>
  <c r="C65" i="1"/>
  <c r="D65" i="1" s="1"/>
  <c r="I80" i="1"/>
  <c r="O91" i="1"/>
  <c r="P91" i="1" s="1"/>
  <c r="J81" i="1"/>
  <c r="L88" i="1"/>
  <c r="K75" i="1"/>
  <c r="D92" i="1"/>
  <c r="C90" i="1"/>
  <c r="O73" i="1"/>
  <c r="P73" i="1" s="1"/>
  <c r="N81" i="1"/>
  <c r="F86" i="1"/>
  <c r="H89" i="1"/>
  <c r="L91" i="1"/>
  <c r="K90" i="1"/>
  <c r="M80" i="1"/>
  <c r="N80" i="1" s="1"/>
  <c r="O76" i="1"/>
  <c r="P76" i="1" s="1"/>
  <c r="G85" i="1"/>
  <c r="N92" i="1"/>
  <c r="N87" i="1"/>
  <c r="O88" i="1"/>
  <c r="P88" i="1" s="1"/>
  <c r="L89" i="1"/>
  <c r="N93" i="1"/>
  <c r="J94" i="1"/>
  <c r="G90" i="1"/>
  <c r="J91" i="1"/>
  <c r="F92" i="1"/>
  <c r="L94" i="1"/>
  <c r="N91" i="1"/>
  <c r="M90" i="1"/>
  <c r="H92" i="1"/>
  <c r="D93" i="1"/>
  <c r="J86" i="1"/>
  <c r="I85" i="1"/>
  <c r="J85" i="1" s="1"/>
  <c r="F89" i="1"/>
  <c r="J93" i="1"/>
  <c r="F94" i="1"/>
  <c r="C85" i="1"/>
  <c r="D87" i="1"/>
  <c r="O93" i="1"/>
  <c r="P93" i="1" s="1"/>
  <c r="O25" i="1" l="1"/>
  <c r="O6" i="3"/>
  <c r="P6" i="3" s="1"/>
  <c r="O10" i="3"/>
  <c r="O85" i="3"/>
  <c r="O10" i="1"/>
  <c r="P10" i="1" s="1"/>
  <c r="L35" i="3"/>
  <c r="L65" i="1"/>
  <c r="H70" i="1"/>
  <c r="L60" i="1"/>
  <c r="N75" i="3"/>
  <c r="J75" i="1"/>
  <c r="D70" i="1"/>
  <c r="J9" i="1"/>
  <c r="L30" i="3"/>
  <c r="N9" i="1"/>
  <c r="J65" i="1"/>
  <c r="H45" i="3"/>
  <c r="H30" i="1"/>
  <c r="H85" i="1"/>
  <c r="N65" i="3"/>
  <c r="N45" i="3"/>
  <c r="H70" i="3"/>
  <c r="H90" i="3"/>
  <c r="L80" i="1"/>
  <c r="N15" i="3"/>
  <c r="J45" i="3"/>
  <c r="P85" i="3"/>
  <c r="N80" i="3"/>
  <c r="H50" i="3"/>
  <c r="J60" i="3"/>
  <c r="O9" i="3"/>
  <c r="P9" i="3" s="1"/>
  <c r="H65" i="3"/>
  <c r="N85" i="3"/>
  <c r="H35" i="3"/>
  <c r="D80" i="3"/>
  <c r="J35" i="3"/>
  <c r="N30" i="3"/>
  <c r="F65" i="3"/>
  <c r="O65" i="3"/>
  <c r="P65" i="3" s="1"/>
  <c r="L45" i="3"/>
  <c r="J50" i="3"/>
  <c r="D25" i="3"/>
  <c r="O25" i="3"/>
  <c r="P25" i="3" s="1"/>
  <c r="N10" i="3"/>
  <c r="H50" i="1"/>
  <c r="L10" i="3"/>
  <c r="D7" i="3"/>
  <c r="O7" i="3"/>
  <c r="P7" i="3" s="1"/>
  <c r="L6" i="3"/>
  <c r="K5" i="3"/>
  <c r="O15" i="1"/>
  <c r="F80" i="3"/>
  <c r="O80" i="3"/>
  <c r="P80" i="3" s="1"/>
  <c r="N8" i="3"/>
  <c r="H20" i="3"/>
  <c r="F50" i="3"/>
  <c r="O50" i="3"/>
  <c r="P50" i="3" s="1"/>
  <c r="J90" i="1"/>
  <c r="P25" i="1"/>
  <c r="J85" i="3"/>
  <c r="O70" i="3"/>
  <c r="P70" i="3" s="1"/>
  <c r="F70" i="3"/>
  <c r="H80" i="3"/>
  <c r="N70" i="3"/>
  <c r="F30" i="3"/>
  <c r="O30" i="3"/>
  <c r="P30" i="3" s="1"/>
  <c r="F45" i="3"/>
  <c r="O45" i="3"/>
  <c r="P45" i="3" s="1"/>
  <c r="J15" i="3"/>
  <c r="J20" i="3"/>
  <c r="F20" i="3"/>
  <c r="O20" i="3"/>
  <c r="P20" i="3" s="1"/>
  <c r="P10" i="3"/>
  <c r="N35" i="3"/>
  <c r="J7" i="1"/>
  <c r="O6" i="1"/>
  <c r="P6" i="1" s="1"/>
  <c r="N10" i="1"/>
  <c r="J10" i="3"/>
  <c r="N25" i="1"/>
  <c r="L40" i="1"/>
  <c r="J80" i="1"/>
  <c r="J50" i="1"/>
  <c r="L45" i="1"/>
  <c r="L85" i="3"/>
  <c r="F8" i="3"/>
  <c r="O8" i="3"/>
  <c r="P8" i="3" s="1"/>
  <c r="E5" i="3"/>
  <c r="H9" i="1"/>
  <c r="J9" i="3"/>
  <c r="D70" i="3"/>
  <c r="J70" i="3"/>
  <c r="N7" i="3"/>
  <c r="L55" i="3"/>
  <c r="D40" i="3"/>
  <c r="M5" i="3"/>
  <c r="N5" i="3" s="1"/>
  <c r="L55" i="1"/>
  <c r="N90" i="1"/>
  <c r="D75" i="1"/>
  <c r="O90" i="3"/>
  <c r="P90" i="3" s="1"/>
  <c r="F90" i="3"/>
  <c r="I5" i="3"/>
  <c r="J6" i="3"/>
  <c r="D50" i="3"/>
  <c r="O60" i="3"/>
  <c r="P60" i="3" s="1"/>
  <c r="D20" i="3"/>
  <c r="F9" i="3"/>
  <c r="F55" i="3"/>
  <c r="O55" i="3"/>
  <c r="P55" i="3" s="1"/>
  <c r="N20" i="3"/>
  <c r="H80" i="1"/>
  <c r="D30" i="1"/>
  <c r="N60" i="3"/>
  <c r="O75" i="3"/>
  <c r="P75" i="3" s="1"/>
  <c r="F75" i="3"/>
  <c r="N50" i="3"/>
  <c r="F40" i="3"/>
  <c r="O40" i="3"/>
  <c r="P40" i="3" s="1"/>
  <c r="D6" i="3"/>
  <c r="C5" i="3"/>
  <c r="D7" i="1"/>
  <c r="D90" i="3"/>
  <c r="D10" i="3"/>
  <c r="H15" i="1"/>
  <c r="H7" i="3"/>
  <c r="L20" i="1"/>
  <c r="J15" i="1"/>
  <c r="L60" i="3"/>
  <c r="L50" i="3"/>
  <c r="O35" i="3"/>
  <c r="P35" i="3" s="1"/>
  <c r="F35" i="3"/>
  <c r="J25" i="3"/>
  <c r="H25" i="3"/>
  <c r="O15" i="3"/>
  <c r="P15" i="3" s="1"/>
  <c r="D9" i="3"/>
  <c r="N50" i="1"/>
  <c r="O40" i="1"/>
  <c r="P40" i="1" s="1"/>
  <c r="F40" i="1"/>
  <c r="D8" i="1"/>
  <c r="L15" i="1"/>
  <c r="F20" i="1"/>
  <c r="O20" i="1"/>
  <c r="P20" i="1" s="1"/>
  <c r="L75" i="1"/>
  <c r="D35" i="1"/>
  <c r="P15" i="1"/>
  <c r="F65" i="1"/>
  <c r="O65" i="1"/>
  <c r="P65" i="1" s="1"/>
  <c r="O60" i="1"/>
  <c r="P60" i="1" s="1"/>
  <c r="O80" i="1"/>
  <c r="P80" i="1" s="1"/>
  <c r="F80" i="1"/>
  <c r="N55" i="1"/>
  <c r="F9" i="1"/>
  <c r="O9" i="1"/>
  <c r="P9" i="1" s="1"/>
  <c r="N65" i="1"/>
  <c r="H7" i="1"/>
  <c r="F90" i="1"/>
  <c r="N85" i="1"/>
  <c r="O75" i="1"/>
  <c r="P75" i="1" s="1"/>
  <c r="D6" i="1"/>
  <c r="C5" i="1"/>
  <c r="F50" i="1"/>
  <c r="O50" i="1"/>
  <c r="P50" i="1" s="1"/>
  <c r="F55" i="1"/>
  <c r="K5" i="1"/>
  <c r="L6" i="1"/>
  <c r="J45" i="1"/>
  <c r="L50" i="1"/>
  <c r="O55" i="1"/>
  <c r="P55" i="1" s="1"/>
  <c r="H40" i="1"/>
  <c r="N35" i="1"/>
  <c r="N15" i="1"/>
  <c r="F30" i="1"/>
  <c r="O30" i="1"/>
  <c r="P30" i="1" s="1"/>
  <c r="O85" i="1"/>
  <c r="P85" i="1" s="1"/>
  <c r="F70" i="1"/>
  <c r="O70" i="1"/>
  <c r="P70" i="1" s="1"/>
  <c r="F7" i="1"/>
  <c r="D85" i="1"/>
  <c r="M5" i="1"/>
  <c r="N6" i="1"/>
  <c r="I5" i="1"/>
  <c r="J5" i="1" s="1"/>
  <c r="F15" i="1"/>
  <c r="N70" i="1"/>
  <c r="D45" i="1"/>
  <c r="O7" i="1"/>
  <c r="P7" i="1" s="1"/>
  <c r="D90" i="1"/>
  <c r="O90" i="1"/>
  <c r="P90" i="1" s="1"/>
  <c r="H55" i="1"/>
  <c r="F45" i="1"/>
  <c r="O45" i="1"/>
  <c r="P45" i="1" s="1"/>
  <c r="J25" i="1"/>
  <c r="J6" i="1"/>
  <c r="H25" i="1"/>
  <c r="F8" i="1"/>
  <c r="O8" i="1"/>
  <c r="P8" i="1" s="1"/>
  <c r="L90" i="1"/>
  <c r="E5" i="1"/>
  <c r="H10" i="1"/>
  <c r="D20" i="1"/>
  <c r="D40" i="1"/>
  <c r="H90" i="1"/>
  <c r="F85" i="1"/>
  <c r="F35" i="1"/>
  <c r="O35" i="1"/>
  <c r="P35" i="1" s="1"/>
  <c r="H65" i="1"/>
  <c r="L9" i="1"/>
  <c r="L35" i="1"/>
  <c r="L5" i="3" l="1"/>
  <c r="H5" i="3"/>
  <c r="D5" i="3"/>
  <c r="O5" i="3"/>
  <c r="P5" i="3" s="1"/>
  <c r="F5" i="3"/>
  <c r="L5" i="1"/>
  <c r="J5" i="3"/>
  <c r="N5" i="1"/>
  <c r="H5" i="1"/>
  <c r="D5" i="1"/>
  <c r="F5" i="1"/>
  <c r="O5" i="1"/>
  <c r="O1" i="1" l="1"/>
  <c r="P5" i="1"/>
  <c r="O2" i="1"/>
</calcChain>
</file>

<file path=xl/sharedStrings.xml><?xml version="1.0" encoding="utf-8"?>
<sst xmlns="http://schemas.openxmlformats.org/spreadsheetml/2006/main" count="252" uniqueCount="49">
  <si>
    <t>中口径客运量</t>
  </si>
  <si>
    <t>注：中口径客运量由公路班线、城际城乡公交、城际城乡出租、城际城乡网约车客运量四部分构成</t>
  </si>
  <si>
    <t>地区 名称</t>
  </si>
  <si>
    <t>指标</t>
  </si>
  <si>
    <t>2026年1月</t>
  </si>
  <si>
    <t>1月同比</t>
  </si>
  <si>
    <t>2026年2月</t>
  </si>
  <si>
    <t>2月同比</t>
  </si>
  <si>
    <t>2026年3月</t>
  </si>
  <si>
    <t>3月同比</t>
  </si>
  <si>
    <t>2026年4月</t>
  </si>
  <si>
    <t>4月同比</t>
  </si>
  <si>
    <t>2026年5月</t>
  </si>
  <si>
    <t>5月同比</t>
  </si>
  <si>
    <t>2026年6月</t>
  </si>
  <si>
    <t>6月同比</t>
  </si>
  <si>
    <t>累计</t>
  </si>
  <si>
    <t>累计同比</t>
  </si>
  <si>
    <t>同比</t>
  </si>
  <si>
    <t>全省</t>
  </si>
  <si>
    <t>总客运量（万人次）</t>
  </si>
  <si>
    <t>公路班线客运量（万人次）</t>
  </si>
  <si>
    <t>城际城乡公交客运量（万人次）</t>
  </si>
  <si>
    <t>城际城乡巡游出租客运量（万人次）</t>
  </si>
  <si>
    <t>城际城乡网约车客运量(万人次)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</si>
  <si>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</si>
  <si>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</si>
  <si>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</si>
  <si>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</si>
  <si>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</si>
  <si>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</si>
  <si>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</si>
  <si>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</si>
  <si>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</si>
  <si>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</si>
  <si>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</si>
  <si>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</si>
  <si>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恩施州</t>
  </si>
  <si>
    <t>仙桃市</t>
  </si>
  <si>
    <t>潜江市</t>
  </si>
  <si>
    <t>天门市</t>
  </si>
  <si>
    <t>林区</t>
  </si>
  <si>
    <t>注：中口径旅客周转量由公路班线、城际城乡公交、城际城乡出租、城际城乡网约车旅客周转量四部分构成</t>
  </si>
  <si>
    <t>总旅客周转量（万人公里）</t>
  </si>
  <si>
    <t>公路班线旅客周转量（万人公里）</t>
  </si>
  <si>
    <t>城际城乡公交旅客周转量（万人公里）</t>
  </si>
  <si>
    <t>城际城乡巡游出租旅客周转量（万人公里）</t>
  </si>
  <si>
    <t>城际城乡网约车旅客周转量(万人公里)</t>
  </si>
  <si>
    <t>中口径周转量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</si>
</sst>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0_ "/>
  </numFmts>
  <fonts count="10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176" fontId="7" fillId="0" borderId="11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0" fontId="8" fillId="0" borderId="11" xfId="0" applyNumberFormat="1" applyFont="1" applyBorder="1" applyAlignment="1">
      <alignment horizontal="center" vertical="center" wrapText="1"/>
    </xf>
    <xf numFmtId="177" fontId="9" fillId="0" borderId="11" xfId="0" applyNumberFormat="1" applyFont="1" applyBorder="1" applyAlignment="1">
      <alignment horizontal="center" vertical="center" wrapText="1"/>
    </xf>
    <xf numFmtId="10" fontId="9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178" fontId="8" fillId="0" borderId="11" xfId="0" applyNumberFormat="1" applyFont="1" applyBorder="1" applyAlignment="1">
      <alignment horizontal="center" vertical="center" wrapText="1"/>
    </xf>
    <xf numFmtId="10" fontId="9" fillId="0" borderId="18" xfId="0" applyNumberFormat="1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2" fillId="0" borderId="20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6" fontId="7" fillId="0" borderId="14" xfId="0" applyNumberFormat="1" applyFont="1" applyBorder="1" applyAlignment="1">
      <alignment horizontal="center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176" fontId="1" fillId="0" borderId="22" xfId="0" applyNumberFormat="1" applyFont="1" applyBorder="1" applyAlignment="1">
      <alignment horizontal="center" vertical="center" wrapText="1"/>
    </xf>
    <xf numFmtId="176" fontId="1" fillId="0" borderId="17" xfId="0" applyNumberFormat="1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176" fontId="7" fillId="0" borderId="13" xfId="0" applyNumberFormat="1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3" fillId="0" borderId="24" xfId="0" applyNumberFormat="1" applyFont="1" applyBorder="1" applyAlignment="1">
      <alignment horizontal="center" vertical="center" wrapText="1"/>
    </xf>
    <xf numFmtId="177" fontId="8" fillId="0" borderId="24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10" fontId="8" fillId="0" borderId="0" xfId="0" applyNumberFormat="1" applyFont="1" applyBorder="1" applyAlignment="1">
      <alignment horizontal="center" vertical="center" wrapText="1"/>
    </xf>
    <xf numFmtId="176" fontId="1" fillId="0" borderId="25" xfId="0" applyNumberFormat="1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&#29579;&#29748;&#30340;&#24037;&#20316;&#25991;&#20214;/&#23458;&#36135;&#36816;&#26376;&#24230;&#25968;&#25454;&#27719;&#24635;/2026&#24180;/6&#26376;/2026&#24180;6&#26376;&#23458;&#36816;&#37327;&#12289;&#36135;&#36816;&#37327;(111)1.xlsx" TargetMode="External"/><Relationship Id="rId1" Type="http://schemas.openxmlformats.org/officeDocument/2006/relationships/externalLinkPath" Target="/&#29579;&#29748;&#30340;&#24037;&#20316;&#25991;&#20214;/&#23458;&#36135;&#36816;&#26376;&#24230;&#25968;&#25454;&#27719;&#24635;/2026&#24180;/6&#26376;/2026&#24180;6&#26376;&#23458;&#36816;&#37327;&#12289;&#36135;&#36816;&#37327;(111)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 货运"/>
      <sheetName val="货运量排名"/>
      <sheetName val="货运周转量排名"/>
      <sheetName val="公路总客运"/>
      <sheetName val="班线包车"/>
      <sheetName val="城市客运"/>
      <sheetName val="城市汇总"/>
      <sheetName val="城市分市州"/>
      <sheetName val="公交"/>
      <sheetName val="出租"/>
      <sheetName val="网约车"/>
      <sheetName val="轨道、轮渡"/>
      <sheetName val="中口径明细"/>
      <sheetName val="中口径排名"/>
      <sheetName val="中口径分析"/>
      <sheetName val="2025年城市客运量"/>
      <sheetName val="道路运输周转量"/>
      <sheetName val="中口径客运量"/>
      <sheetName val="中口径计算过程"/>
    </sheetNames>
    <sheetDataSet>
      <sheetData sheetId="0"/>
      <sheetData sheetId="1"/>
      <sheetData sheetId="2"/>
      <sheetData sheetId="3"/>
      <sheetData sheetId="4">
        <row r="4">
          <cell r="O4">
            <v>9573.3392999999996</v>
          </cell>
        </row>
        <row r="5">
          <cell r="O5">
            <v>674142.92926999996</v>
          </cell>
        </row>
        <row r="8">
          <cell r="C8">
            <v>323.88040000000001</v>
          </cell>
          <cell r="E8">
            <v>236.0855</v>
          </cell>
          <cell r="G8">
            <v>326.99599999999998</v>
          </cell>
          <cell r="I8">
            <v>335.78699999999998</v>
          </cell>
          <cell r="K8">
            <v>327.59769999999997</v>
          </cell>
          <cell r="M8">
            <v>341.17590000000001</v>
          </cell>
        </row>
        <row r="9">
          <cell r="C9">
            <v>15634.2955</v>
          </cell>
          <cell r="E9">
            <v>13762.8961</v>
          </cell>
          <cell r="G9">
            <v>18904.2637</v>
          </cell>
          <cell r="I9">
            <v>21448.608400000001</v>
          </cell>
          <cell r="K9">
            <v>20903.512200000001</v>
          </cell>
          <cell r="M9">
            <v>19301.074000000001</v>
          </cell>
        </row>
        <row r="10">
          <cell r="C10">
            <v>75.4816</v>
          </cell>
          <cell r="E10">
            <v>84.623500000000007</v>
          </cell>
          <cell r="G10">
            <v>79.369200000000006</v>
          </cell>
          <cell r="I10">
            <v>78.374499999999998</v>
          </cell>
          <cell r="K10">
            <v>75.5822</v>
          </cell>
          <cell r="M10">
            <v>74.790899999999993</v>
          </cell>
        </row>
        <row r="11">
          <cell r="C11">
            <v>2072.6875</v>
          </cell>
          <cell r="E11">
            <v>2381.0711999999999</v>
          </cell>
          <cell r="G11">
            <v>2528.9261999999999</v>
          </cell>
          <cell r="I11">
            <v>2913.672</v>
          </cell>
          <cell r="K11">
            <v>2547.6156000000001</v>
          </cell>
          <cell r="M11">
            <v>2470.4711000000002</v>
          </cell>
        </row>
        <row r="14">
          <cell r="C14">
            <v>44.256100000000004</v>
          </cell>
          <cell r="E14">
            <v>64.757800000000003</v>
          </cell>
          <cell r="G14">
            <v>60.402799999999999</v>
          </cell>
          <cell r="I14">
            <v>68.256</v>
          </cell>
          <cell r="K14">
            <v>66.075299999999999</v>
          </cell>
          <cell r="M14">
            <v>57.514699999999998</v>
          </cell>
        </row>
        <row r="15">
          <cell r="C15">
            <v>4442.6527999999998</v>
          </cell>
          <cell r="E15">
            <v>6222.1126000000004</v>
          </cell>
          <cell r="G15">
            <v>5800.6944000000003</v>
          </cell>
          <cell r="I15">
            <v>6318.1347999999998</v>
          </cell>
          <cell r="K15">
            <v>6328.6093000000001</v>
          </cell>
          <cell r="M15">
            <v>5538.8125</v>
          </cell>
        </row>
        <row r="18">
          <cell r="C18">
            <v>178.5701</v>
          </cell>
          <cell r="E18">
            <v>215.5515</v>
          </cell>
          <cell r="G18">
            <v>211.3526</v>
          </cell>
          <cell r="I18">
            <v>243.59989999999999</v>
          </cell>
          <cell r="K18">
            <v>277.37639999999999</v>
          </cell>
          <cell r="M18">
            <v>250.6952</v>
          </cell>
        </row>
        <row r="19">
          <cell r="C19">
            <v>12032.749100000001</v>
          </cell>
          <cell r="E19">
            <v>14351.088599999999</v>
          </cell>
          <cell r="G19">
            <v>14986.013300000001</v>
          </cell>
          <cell r="I19">
            <v>17342.3056</v>
          </cell>
          <cell r="K19">
            <v>19384.316299999999</v>
          </cell>
          <cell r="M19">
            <v>18766.1584</v>
          </cell>
        </row>
        <row r="22">
          <cell r="C22">
            <v>103.0089</v>
          </cell>
          <cell r="E22">
            <v>126.68640000000001</v>
          </cell>
          <cell r="G22">
            <v>116.56180000000001</v>
          </cell>
          <cell r="I22">
            <v>121.93600000000001</v>
          </cell>
          <cell r="K22">
            <v>120.2889</v>
          </cell>
          <cell r="M22">
            <v>113.3073</v>
          </cell>
        </row>
        <row r="23">
          <cell r="C23">
            <v>10120.851699999999</v>
          </cell>
          <cell r="E23">
            <v>16615.755099999998</v>
          </cell>
          <cell r="G23">
            <v>15869.8464</v>
          </cell>
          <cell r="I23">
            <v>14345.650799999999</v>
          </cell>
          <cell r="K23">
            <v>14014.5296</v>
          </cell>
          <cell r="M23">
            <v>11627.775299999999</v>
          </cell>
        </row>
        <row r="26">
          <cell r="C26">
            <v>58.618099999999998</v>
          </cell>
          <cell r="E26">
            <v>51.260899999999999</v>
          </cell>
          <cell r="G26">
            <v>51.401699999999998</v>
          </cell>
          <cell r="I26">
            <v>51.5443</v>
          </cell>
          <cell r="K26">
            <v>51.697200000000002</v>
          </cell>
          <cell r="M26">
            <v>50.220500000000001</v>
          </cell>
        </row>
        <row r="27">
          <cell r="C27">
            <v>2574.3453</v>
          </cell>
          <cell r="E27">
            <v>2270.4778000000001</v>
          </cell>
          <cell r="G27">
            <v>2312.8897000000002</v>
          </cell>
          <cell r="I27">
            <v>2341.8271</v>
          </cell>
          <cell r="K27">
            <v>2329.9036000000001</v>
          </cell>
          <cell r="M27">
            <v>2252.8377999999998</v>
          </cell>
        </row>
        <row r="28">
          <cell r="C28">
            <v>39.055</v>
          </cell>
          <cell r="E28">
            <v>40.842599999999997</v>
          </cell>
          <cell r="G28">
            <v>40.787700000000001</v>
          </cell>
          <cell r="I28">
            <v>41.548699999999997</v>
          </cell>
          <cell r="K28">
            <v>41.3523</v>
          </cell>
          <cell r="M28">
            <v>35.266500000000001</v>
          </cell>
        </row>
        <row r="29">
          <cell r="C29">
            <v>2914.7384999999999</v>
          </cell>
          <cell r="E29">
            <v>3370.7937179999999</v>
          </cell>
          <cell r="G29">
            <v>3406.8324729999999</v>
          </cell>
          <cell r="I29">
            <v>3476.813709</v>
          </cell>
          <cell r="K29">
            <v>3514.4467949999998</v>
          </cell>
          <cell r="M29">
            <v>3038.7602750000001</v>
          </cell>
        </row>
        <row r="32">
          <cell r="C32">
            <v>59.325499999999998</v>
          </cell>
          <cell r="E32">
            <v>60.7363</v>
          </cell>
          <cell r="G32">
            <v>56.793100000000003</v>
          </cell>
          <cell r="I32">
            <v>61.849699999999999</v>
          </cell>
          <cell r="K32">
            <v>62.099800000000002</v>
          </cell>
          <cell r="M32">
            <v>62.888399999999997</v>
          </cell>
        </row>
        <row r="33">
          <cell r="C33">
            <v>2820.2438999999999</v>
          </cell>
          <cell r="E33">
            <v>2880.7429000000002</v>
          </cell>
          <cell r="G33">
            <v>3223.1066000000001</v>
          </cell>
          <cell r="I33">
            <v>3740.0259000000001</v>
          </cell>
          <cell r="K33">
            <v>3834.7599</v>
          </cell>
          <cell r="M33">
            <v>4215.6504999999997</v>
          </cell>
        </row>
        <row r="36">
          <cell r="C36">
            <v>133.66829999999999</v>
          </cell>
          <cell r="E36">
            <v>143.6103</v>
          </cell>
          <cell r="G36">
            <v>139.53819999999999</v>
          </cell>
          <cell r="I36">
            <v>141.17099999999999</v>
          </cell>
          <cell r="K36">
            <v>140.92570000000001</v>
          </cell>
          <cell r="M36">
            <v>134.72569999999999</v>
          </cell>
        </row>
        <row r="37">
          <cell r="C37">
            <v>8460.3268000000007</v>
          </cell>
          <cell r="E37">
            <v>10893.683499999999</v>
          </cell>
          <cell r="G37">
            <v>10915.655000000001</v>
          </cell>
          <cell r="I37">
            <v>9181.1169000000009</v>
          </cell>
          <cell r="K37">
            <v>9903.4410000000007</v>
          </cell>
          <cell r="M37">
            <v>9184.0432000000001</v>
          </cell>
        </row>
        <row r="38">
          <cell r="C38">
            <v>136.70240000000001</v>
          </cell>
          <cell r="E38">
            <v>146.6421</v>
          </cell>
          <cell r="G38">
            <v>136.57079999999999</v>
          </cell>
          <cell r="I38">
            <v>136.31219999999999</v>
          </cell>
          <cell r="K38">
            <v>142.73339999999999</v>
          </cell>
          <cell r="M38">
            <v>133.5838</v>
          </cell>
        </row>
        <row r="39">
          <cell r="C39">
            <v>7888.0718999999999</v>
          </cell>
          <cell r="E39">
            <v>9890.8953999999994</v>
          </cell>
          <cell r="G39">
            <v>9258.3636000000006</v>
          </cell>
          <cell r="I39">
            <v>9236.1468000000004</v>
          </cell>
          <cell r="K39">
            <v>9544.8729000000003</v>
          </cell>
          <cell r="M39">
            <v>9053.1280000000006</v>
          </cell>
        </row>
        <row r="42">
          <cell r="C42">
            <v>39.309399999999997</v>
          </cell>
          <cell r="E42">
            <v>56.433500000000002</v>
          </cell>
          <cell r="G42">
            <v>56.811599999999999</v>
          </cell>
          <cell r="I42">
            <v>58.692399999999999</v>
          </cell>
          <cell r="K42">
            <v>58.051699999999997</v>
          </cell>
          <cell r="M42">
            <v>52.665799999999997</v>
          </cell>
        </row>
        <row r="43">
          <cell r="C43">
            <v>4330.6841000000004</v>
          </cell>
          <cell r="E43">
            <v>5973.8076000000001</v>
          </cell>
          <cell r="G43">
            <v>6126.3787000000002</v>
          </cell>
          <cell r="I43">
            <v>6709.8014999999996</v>
          </cell>
          <cell r="K43">
            <v>6422.9636</v>
          </cell>
          <cell r="M43">
            <v>5719.9664000000002</v>
          </cell>
        </row>
        <row r="44">
          <cell r="C44">
            <v>114.3916</v>
          </cell>
          <cell r="E44">
            <v>120.983</v>
          </cell>
          <cell r="G44">
            <v>119.5115</v>
          </cell>
          <cell r="I44">
            <v>120.37860000000001</v>
          </cell>
          <cell r="K44">
            <v>122.8015</v>
          </cell>
          <cell r="M44">
            <v>121.1953</v>
          </cell>
        </row>
        <row r="45">
          <cell r="C45">
            <v>6018.7632999999996</v>
          </cell>
          <cell r="E45">
            <v>6370.4669999999996</v>
          </cell>
          <cell r="G45">
            <v>6382.2506999999996</v>
          </cell>
          <cell r="I45">
            <v>6638.9771000000001</v>
          </cell>
          <cell r="K45">
            <v>6644.3877000000002</v>
          </cell>
          <cell r="M45">
            <v>6426.1171000000004</v>
          </cell>
        </row>
        <row r="48">
          <cell r="C48">
            <v>146.71559999999999</v>
          </cell>
          <cell r="E48">
            <v>164.4127</v>
          </cell>
          <cell r="G48">
            <v>162.09819999999999</v>
          </cell>
          <cell r="I48">
            <v>182.7013</v>
          </cell>
          <cell r="K48">
            <v>190.22389999999999</v>
          </cell>
          <cell r="M48">
            <v>170.97110000000001</v>
          </cell>
        </row>
        <row r="49">
          <cell r="C49">
            <v>10684.8007</v>
          </cell>
          <cell r="E49">
            <v>13255.0026</v>
          </cell>
          <cell r="G49">
            <v>13786.117099999999</v>
          </cell>
          <cell r="I49">
            <v>14831.9663</v>
          </cell>
          <cell r="K49">
            <v>13914.4557</v>
          </cell>
          <cell r="M49">
            <v>12216.1679</v>
          </cell>
        </row>
        <row r="50">
          <cell r="C50">
            <v>9.2371999999999996</v>
          </cell>
          <cell r="E50">
            <v>9.1900999999999993</v>
          </cell>
          <cell r="G50">
            <v>9.1722999999999999</v>
          </cell>
          <cell r="I50">
            <v>9.1412999999999993</v>
          </cell>
          <cell r="K50">
            <v>9.3402999999999992</v>
          </cell>
          <cell r="M50">
            <v>9.9419000000000004</v>
          </cell>
        </row>
        <row r="51">
          <cell r="C51">
            <v>447.86430000000001</v>
          </cell>
          <cell r="E51">
            <v>448.44830000000002</v>
          </cell>
          <cell r="G51">
            <v>460.93099999999998</v>
          </cell>
          <cell r="I51">
            <v>465.73200000000003</v>
          </cell>
          <cell r="K51">
            <v>484.5462</v>
          </cell>
          <cell r="M51">
            <v>516.05280000000005</v>
          </cell>
        </row>
        <row r="52">
          <cell r="C52">
            <v>2.2826</v>
          </cell>
          <cell r="E52">
            <v>2.1524999999999999</v>
          </cell>
          <cell r="G52">
            <v>2.2928999999999999</v>
          </cell>
          <cell r="I52">
            <v>2.2599999999999998</v>
          </cell>
          <cell r="K52">
            <v>2.0421</v>
          </cell>
          <cell r="M52">
            <v>2.0575999999999999</v>
          </cell>
        </row>
        <row r="53">
          <cell r="C53">
            <v>237.4332</v>
          </cell>
          <cell r="E53">
            <v>176.7706</v>
          </cell>
          <cell r="G53">
            <v>172.2912</v>
          </cell>
          <cell r="I53">
            <v>179.44909999999999</v>
          </cell>
          <cell r="K53">
            <v>154.25380000000001</v>
          </cell>
          <cell r="M53">
            <v>175.321</v>
          </cell>
        </row>
        <row r="54">
          <cell r="C54">
            <v>3.0068000000000001</v>
          </cell>
          <cell r="E54">
            <v>3.7153999999999998</v>
          </cell>
          <cell r="G54">
            <v>3.4622999999999999</v>
          </cell>
          <cell r="I54">
            <v>4.4253</v>
          </cell>
          <cell r="K54">
            <v>4.3403</v>
          </cell>
          <cell r="M54">
            <v>4.3662000000000001</v>
          </cell>
        </row>
        <row r="55">
          <cell r="C55">
            <v>524.67970000000003</v>
          </cell>
          <cell r="E55">
            <v>1354.6626000000001</v>
          </cell>
          <cell r="G55">
            <v>1233.6732999999999</v>
          </cell>
          <cell r="I55">
            <v>2058.7247000000002</v>
          </cell>
          <cell r="K55">
            <v>1725.1329000000001</v>
          </cell>
          <cell r="M55">
            <v>2213.7637</v>
          </cell>
        </row>
        <row r="56">
          <cell r="C56">
            <v>5.8704999999999998</v>
          </cell>
          <cell r="E56">
            <v>15.487399999999999</v>
          </cell>
          <cell r="G56">
            <v>2.5430000000000001</v>
          </cell>
          <cell r="I56">
            <v>4.9911000000000003</v>
          </cell>
          <cell r="K56">
            <v>7.1112000000000002</v>
          </cell>
          <cell r="M56">
            <v>3.1459999999999999</v>
          </cell>
        </row>
        <row r="57">
          <cell r="C57">
            <v>265.8931</v>
          </cell>
          <cell r="E57">
            <v>624.38919999999996</v>
          </cell>
          <cell r="G57">
            <v>137.2869</v>
          </cell>
          <cell r="I57">
            <v>237.13740000000001</v>
          </cell>
          <cell r="K57">
            <v>292.45330000000001</v>
          </cell>
          <cell r="M57">
            <v>196.8723</v>
          </cell>
        </row>
      </sheetData>
      <sheetData sheetId="5"/>
      <sheetData sheetId="6"/>
      <sheetData sheetId="7"/>
      <sheetData sheetId="8">
        <row r="5">
          <cell r="O5">
            <v>85486.24</v>
          </cell>
        </row>
        <row r="6">
          <cell r="O6">
            <v>567861.34</v>
          </cell>
        </row>
        <row r="7">
          <cell r="O7">
            <v>76758.81</v>
          </cell>
        </row>
        <row r="8">
          <cell r="O8">
            <v>395847.65</v>
          </cell>
        </row>
        <row r="9">
          <cell r="C9">
            <v>4822.1499999999996</v>
          </cell>
          <cell r="E9">
            <v>3448.72</v>
          </cell>
          <cell r="G9">
            <v>5225.2299999999996</v>
          </cell>
          <cell r="I9">
            <v>5272.13</v>
          </cell>
          <cell r="K9">
            <v>5120.95</v>
          </cell>
          <cell r="M9" t="str">
            <v>4970.63</v>
          </cell>
        </row>
        <row r="10">
          <cell r="C10">
            <v>25612.39</v>
          </cell>
          <cell r="E10">
            <v>18335.28</v>
          </cell>
          <cell r="G10">
            <v>27748.46</v>
          </cell>
          <cell r="I10">
            <v>28005.4</v>
          </cell>
          <cell r="K10">
            <v>27205.78</v>
          </cell>
          <cell r="M10" t="str">
            <v>26403.98</v>
          </cell>
        </row>
        <row r="11">
          <cell r="C11">
            <v>4796.5</v>
          </cell>
          <cell r="E11">
            <v>3427.95</v>
          </cell>
          <cell r="G11">
            <v>5195.34</v>
          </cell>
          <cell r="I11">
            <v>5245.79</v>
          </cell>
          <cell r="K11">
            <v>5095.37</v>
          </cell>
          <cell r="M11" t="str">
            <v>4946.86</v>
          </cell>
        </row>
        <row r="12">
          <cell r="C12">
            <v>25023.37</v>
          </cell>
          <cell r="E12">
            <v>17905.71</v>
          </cell>
          <cell r="G12" t="str">
            <v>27097.57</v>
          </cell>
          <cell r="I12">
            <v>27368.77</v>
          </cell>
          <cell r="K12">
            <v>26587.439999999999</v>
          </cell>
          <cell r="M12" t="str">
            <v>25809.77</v>
          </cell>
        </row>
        <row r="13">
          <cell r="C13">
            <v>1058.57</v>
          </cell>
          <cell r="E13">
            <v>859.16</v>
          </cell>
          <cell r="G13">
            <v>1103.48</v>
          </cell>
          <cell r="I13">
            <v>1071.21</v>
          </cell>
          <cell r="K13">
            <v>1064.46</v>
          </cell>
          <cell r="M13" t="str">
            <v>1010.85</v>
          </cell>
        </row>
        <row r="14">
          <cell r="C14">
            <v>8176.61</v>
          </cell>
          <cell r="E14">
            <v>6631.65</v>
          </cell>
          <cell r="G14">
            <v>8516.98</v>
          </cell>
          <cell r="I14">
            <v>8273.43</v>
          </cell>
          <cell r="K14">
            <v>8221.81</v>
          </cell>
          <cell r="M14" t="str">
            <v>7802.04</v>
          </cell>
        </row>
        <row r="15">
          <cell r="C15">
            <v>952.52</v>
          </cell>
          <cell r="E15">
            <v>758.43</v>
          </cell>
          <cell r="G15">
            <v>991.68</v>
          </cell>
          <cell r="I15">
            <v>960.81</v>
          </cell>
          <cell r="K15">
            <v>923.06</v>
          </cell>
          <cell r="M15" t="str">
            <v>874.95</v>
          </cell>
        </row>
        <row r="16">
          <cell r="C16">
            <v>5291.04</v>
          </cell>
          <cell r="E16">
            <v>4235.66</v>
          </cell>
          <cell r="G16" t="str">
            <v>5513.96</v>
          </cell>
          <cell r="I16">
            <v>5343.29</v>
          </cell>
          <cell r="K16">
            <v>5166.59</v>
          </cell>
          <cell r="M16" t="str">
            <v>4892.91</v>
          </cell>
        </row>
        <row r="17">
          <cell r="C17">
            <v>1424.48</v>
          </cell>
          <cell r="E17">
            <v>1247.07</v>
          </cell>
          <cell r="G17">
            <v>1297.23</v>
          </cell>
          <cell r="I17">
            <v>1471.46</v>
          </cell>
          <cell r="K17">
            <v>1374.45</v>
          </cell>
          <cell r="M17" t="str">
            <v>1404.69</v>
          </cell>
        </row>
        <row r="18">
          <cell r="C18">
            <v>8346.15</v>
          </cell>
          <cell r="E18">
            <v>7973.07</v>
          </cell>
          <cell r="G18">
            <v>7716.14</v>
          </cell>
          <cell r="I18">
            <v>8782.09</v>
          </cell>
          <cell r="K18">
            <v>8275.4500000000007</v>
          </cell>
          <cell r="M18" t="str">
            <v>8271.86</v>
          </cell>
        </row>
        <row r="19">
          <cell r="C19">
            <v>1309.23</v>
          </cell>
          <cell r="E19">
            <v>1135.83</v>
          </cell>
          <cell r="G19">
            <v>1184.6099999999999</v>
          </cell>
          <cell r="I19">
            <v>1349.29</v>
          </cell>
          <cell r="K19">
            <v>1255.29</v>
          </cell>
          <cell r="M19" t="str">
            <v>1279.83</v>
          </cell>
        </row>
        <row r="20">
          <cell r="C20">
            <v>5963.69</v>
          </cell>
          <cell r="E20">
            <v>5670.03</v>
          </cell>
          <cell r="G20" t="str">
            <v>5431.49</v>
          </cell>
          <cell r="I20">
            <v>6191.21</v>
          </cell>
          <cell r="K20">
            <v>5848.82</v>
          </cell>
          <cell r="M20" t="str">
            <v>5732.65</v>
          </cell>
        </row>
        <row r="21">
          <cell r="C21">
            <v>1068.03</v>
          </cell>
          <cell r="E21">
            <v>939.71</v>
          </cell>
          <cell r="G21">
            <v>957.81</v>
          </cell>
          <cell r="I21">
            <v>1114.68</v>
          </cell>
          <cell r="K21">
            <v>1096.97</v>
          </cell>
          <cell r="M21" t="str">
            <v>1134.97</v>
          </cell>
        </row>
        <row r="22">
          <cell r="C22">
            <v>3981.48</v>
          </cell>
          <cell r="E22">
            <v>3549.37</v>
          </cell>
          <cell r="G22">
            <v>3712.03</v>
          </cell>
          <cell r="I22">
            <v>4116.79</v>
          </cell>
          <cell r="K22">
            <v>4387.08</v>
          </cell>
          <cell r="M22" t="str">
            <v>4519.92</v>
          </cell>
        </row>
        <row r="23">
          <cell r="C23">
            <v>1027.06</v>
          </cell>
          <cell r="E23">
            <v>901.15</v>
          </cell>
          <cell r="G23">
            <v>925.29</v>
          </cell>
          <cell r="I23">
            <v>1083.21</v>
          </cell>
          <cell r="K23">
            <v>1055.83</v>
          </cell>
          <cell r="M23" t="str">
            <v>1092.00</v>
          </cell>
        </row>
        <row r="24">
          <cell r="C24">
            <v>3171.83</v>
          </cell>
          <cell r="E24">
            <v>2792.81</v>
          </cell>
          <cell r="G24" t="str">
            <v>2887.33</v>
          </cell>
          <cell r="I24">
            <v>3309.77</v>
          </cell>
          <cell r="K24">
            <v>3316.89</v>
          </cell>
          <cell r="M24" t="str">
            <v>3412.92</v>
          </cell>
        </row>
        <row r="25">
          <cell r="C25">
            <v>1425.31</v>
          </cell>
          <cell r="E25">
            <v>1458.54</v>
          </cell>
          <cell r="G25">
            <v>1423.17</v>
          </cell>
          <cell r="I25">
            <v>1428.4</v>
          </cell>
          <cell r="K25">
            <v>1507.8</v>
          </cell>
          <cell r="M25" t="str">
            <v>1556.78</v>
          </cell>
        </row>
        <row r="26">
          <cell r="C26">
            <v>9341.85</v>
          </cell>
          <cell r="E26">
            <v>9630.99</v>
          </cell>
          <cell r="G26">
            <v>9380.25</v>
          </cell>
          <cell r="I26">
            <v>9385.31</v>
          </cell>
          <cell r="K26">
            <v>9890.4500000000007</v>
          </cell>
          <cell r="M26" t="str">
            <v>10216.33</v>
          </cell>
        </row>
        <row r="27">
          <cell r="C27">
            <v>1249.4100000000001</v>
          </cell>
          <cell r="E27">
            <v>1268.04</v>
          </cell>
          <cell r="G27">
            <v>1241.1099999999999</v>
          </cell>
          <cell r="I27">
            <v>1243.94</v>
          </cell>
          <cell r="K27">
            <v>1315.28</v>
          </cell>
          <cell r="M27" t="str">
            <v>1362.58</v>
          </cell>
        </row>
        <row r="28">
          <cell r="C28">
            <v>6222.45</v>
          </cell>
          <cell r="E28">
            <v>6321.48</v>
          </cell>
          <cell r="G28" t="str">
            <v>6177.57</v>
          </cell>
          <cell r="I28">
            <v>6186.16</v>
          </cell>
          <cell r="K28">
            <v>6547.17</v>
          </cell>
          <cell r="M28" t="str">
            <v>6784.79</v>
          </cell>
        </row>
        <row r="29">
          <cell r="C29">
            <v>229.08</v>
          </cell>
          <cell r="E29">
            <v>234.25</v>
          </cell>
          <cell r="G29">
            <v>241.09</v>
          </cell>
          <cell r="I29">
            <v>231.21</v>
          </cell>
          <cell r="K29">
            <v>217.99</v>
          </cell>
          <cell r="M29" t="str">
            <v>197.86</v>
          </cell>
        </row>
        <row r="30">
          <cell r="C30">
            <v>1415.67</v>
          </cell>
          <cell r="E30">
            <v>1448.12</v>
          </cell>
          <cell r="G30">
            <v>1485.83</v>
          </cell>
          <cell r="I30">
            <v>1431.94</v>
          </cell>
          <cell r="K30">
            <v>1353.48</v>
          </cell>
          <cell r="M30" t="str">
            <v>1231.82</v>
          </cell>
        </row>
        <row r="31">
          <cell r="C31">
            <v>213.32</v>
          </cell>
          <cell r="E31">
            <v>218.53</v>
          </cell>
          <cell r="G31">
            <v>224.95</v>
          </cell>
          <cell r="I31">
            <v>214.4</v>
          </cell>
          <cell r="K31">
            <v>206.17</v>
          </cell>
          <cell r="M31" t="str">
            <v>186.48</v>
          </cell>
        </row>
        <row r="32">
          <cell r="C32">
            <v>1216.28</v>
          </cell>
          <cell r="E32">
            <v>1247.03</v>
          </cell>
          <cell r="G32" t="str">
            <v>1282.21</v>
          </cell>
          <cell r="I32">
            <v>1220.0899999999999</v>
          </cell>
          <cell r="K32">
            <v>1211.44</v>
          </cell>
          <cell r="M32" t="str">
            <v>1095.50</v>
          </cell>
        </row>
        <row r="33">
          <cell r="C33">
            <v>588.6</v>
          </cell>
          <cell r="E33">
            <v>517.91999999999996</v>
          </cell>
          <cell r="G33">
            <v>553.57000000000005</v>
          </cell>
          <cell r="I33">
            <v>603.33000000000004</v>
          </cell>
          <cell r="K33">
            <v>573.97</v>
          </cell>
          <cell r="M33" t="str">
            <v>575.43</v>
          </cell>
        </row>
        <row r="34">
          <cell r="C34">
            <v>3026.3</v>
          </cell>
          <cell r="E34">
            <v>2662.12</v>
          </cell>
          <cell r="G34">
            <v>2846.5</v>
          </cell>
          <cell r="I34">
            <v>3104.53</v>
          </cell>
          <cell r="K34">
            <v>2952.83</v>
          </cell>
          <cell r="M34" t="str">
            <v>2960.06</v>
          </cell>
        </row>
        <row r="35">
          <cell r="C35">
            <v>576.24</v>
          </cell>
          <cell r="E35">
            <v>505.78</v>
          </cell>
          <cell r="G35">
            <v>541.29999999999995</v>
          </cell>
          <cell r="I35">
            <v>591.09</v>
          </cell>
          <cell r="K35">
            <v>562.12</v>
          </cell>
          <cell r="M35" t="str">
            <v>563.61</v>
          </cell>
        </row>
        <row r="36">
          <cell r="C36">
            <v>2943.02</v>
          </cell>
          <cell r="E36">
            <v>2580.2800000000002</v>
          </cell>
          <cell r="G36" t="str">
            <v>2764.22</v>
          </cell>
          <cell r="I36">
            <v>3023.23</v>
          </cell>
          <cell r="K36">
            <v>2874.14</v>
          </cell>
          <cell r="M36" t="str">
            <v>2881.50</v>
          </cell>
        </row>
        <row r="37">
          <cell r="C37">
            <v>425.48</v>
          </cell>
          <cell r="E37">
            <v>440.52</v>
          </cell>
          <cell r="G37">
            <v>429.09</v>
          </cell>
          <cell r="I37">
            <v>428.04</v>
          </cell>
          <cell r="K37">
            <v>443.1</v>
          </cell>
          <cell r="M37" t="str">
            <v>458.55</v>
          </cell>
        </row>
        <row r="38">
          <cell r="C38">
            <v>4557.34</v>
          </cell>
          <cell r="E38">
            <v>4705.22</v>
          </cell>
          <cell r="G38">
            <v>4619.5600000000004</v>
          </cell>
          <cell r="I38">
            <v>4614.04</v>
          </cell>
          <cell r="K38">
            <v>4776.63</v>
          </cell>
          <cell r="M38" t="str">
            <v>4957.09</v>
          </cell>
        </row>
        <row r="39">
          <cell r="C39">
            <v>269.91000000000003</v>
          </cell>
          <cell r="E39">
            <v>279.52</v>
          </cell>
          <cell r="G39">
            <v>269.32</v>
          </cell>
          <cell r="I39">
            <v>267.92</v>
          </cell>
          <cell r="K39">
            <v>276.16000000000003</v>
          </cell>
          <cell r="M39" t="str">
            <v>286.04</v>
          </cell>
        </row>
        <row r="40">
          <cell r="C40">
            <v>1672.01</v>
          </cell>
          <cell r="E40">
            <v>1732.32</v>
          </cell>
          <cell r="G40" t="str">
            <v>1667.98</v>
          </cell>
          <cell r="I40">
            <v>1659.09</v>
          </cell>
          <cell r="K40">
            <v>1710.92</v>
          </cell>
          <cell r="M40" t="str">
            <v>1772.35</v>
          </cell>
        </row>
        <row r="41">
          <cell r="C41">
            <v>785.28</v>
          </cell>
          <cell r="E41">
            <v>661.78</v>
          </cell>
          <cell r="G41">
            <v>809.16</v>
          </cell>
          <cell r="I41">
            <v>826.02</v>
          </cell>
          <cell r="K41">
            <v>801.51</v>
          </cell>
          <cell r="M41" t="str">
            <v>772.29</v>
          </cell>
        </row>
        <row r="42">
          <cell r="C42">
            <v>4375.43</v>
          </cell>
          <cell r="E42">
            <v>3696.56</v>
          </cell>
          <cell r="G42">
            <v>4507.5</v>
          </cell>
          <cell r="I42">
            <v>4600.41</v>
          </cell>
          <cell r="K42">
            <v>4465.59</v>
          </cell>
          <cell r="M42" t="str">
            <v>4305.03</v>
          </cell>
        </row>
        <row r="43">
          <cell r="C43">
            <v>777.08</v>
          </cell>
          <cell r="E43">
            <v>653.54999999999995</v>
          </cell>
          <cell r="G43">
            <v>800.89</v>
          </cell>
          <cell r="I43">
            <v>817.74</v>
          </cell>
          <cell r="K43">
            <v>793.22</v>
          </cell>
          <cell r="M43" t="str">
            <v>763.99</v>
          </cell>
        </row>
        <row r="44">
          <cell r="C44">
            <v>4273.95</v>
          </cell>
          <cell r="E44">
            <v>3594.54</v>
          </cell>
          <cell r="G44" t="str">
            <v>4404.92</v>
          </cell>
          <cell r="I44">
            <v>4497.59</v>
          </cell>
          <cell r="K44">
            <v>4362.7299999999996</v>
          </cell>
          <cell r="M44" t="str">
            <v>4201.97</v>
          </cell>
        </row>
        <row r="45">
          <cell r="C45">
            <v>654.75</v>
          </cell>
          <cell r="E45">
            <v>628.21</v>
          </cell>
          <cell r="G45">
            <v>666.6</v>
          </cell>
          <cell r="I45">
            <v>686.3</v>
          </cell>
          <cell r="K45">
            <v>683.06</v>
          </cell>
          <cell r="M45" t="str">
            <v>668.31</v>
          </cell>
        </row>
        <row r="46">
          <cell r="C46">
            <v>8750.57</v>
          </cell>
          <cell r="E46">
            <v>8222.5300000000007</v>
          </cell>
          <cell r="G46">
            <v>9063.34</v>
          </cell>
          <cell r="I46">
            <v>9322.35</v>
          </cell>
          <cell r="K46">
            <v>9271.0400000000009</v>
          </cell>
          <cell r="M46" t="str">
            <v>9071.52</v>
          </cell>
        </row>
        <row r="47">
          <cell r="C47">
            <v>415.11</v>
          </cell>
          <cell r="E47">
            <v>390.95</v>
          </cell>
          <cell r="G47">
            <v>410.22</v>
          </cell>
          <cell r="I47">
            <v>423.61</v>
          </cell>
          <cell r="K47">
            <v>419.37</v>
          </cell>
          <cell r="M47" t="str">
            <v>411.33</v>
          </cell>
        </row>
        <row r="48">
          <cell r="C48">
            <v>3611.56</v>
          </cell>
          <cell r="E48">
            <v>3310.48</v>
          </cell>
          <cell r="G48" t="str">
            <v>3561.77</v>
          </cell>
          <cell r="I48">
            <v>3677.9</v>
          </cell>
          <cell r="K48">
            <v>3602.79</v>
          </cell>
          <cell r="M48" t="str">
            <v>3579.67</v>
          </cell>
        </row>
        <row r="49">
          <cell r="C49">
            <v>681.62</v>
          </cell>
          <cell r="E49">
            <v>610.86</v>
          </cell>
          <cell r="G49">
            <v>716.97</v>
          </cell>
          <cell r="I49">
            <v>736.36</v>
          </cell>
          <cell r="K49">
            <v>739.61</v>
          </cell>
          <cell r="M49" t="str">
            <v>687.86</v>
          </cell>
        </row>
        <row r="50">
          <cell r="C50">
            <v>6998.3</v>
          </cell>
          <cell r="E50">
            <v>6288.05</v>
          </cell>
          <cell r="G50">
            <v>7303.57</v>
          </cell>
          <cell r="I50">
            <v>7529.18</v>
          </cell>
          <cell r="K50">
            <v>7591.38</v>
          </cell>
          <cell r="M50" t="str">
            <v>7012.86</v>
          </cell>
        </row>
        <row r="51">
          <cell r="C51">
            <v>526.66</v>
          </cell>
          <cell r="E51">
            <v>447.49</v>
          </cell>
          <cell r="G51">
            <v>530.84</v>
          </cell>
          <cell r="I51">
            <v>541.33000000000004</v>
          </cell>
          <cell r="K51">
            <v>539.28</v>
          </cell>
          <cell r="M51" t="str">
            <v>503.53</v>
          </cell>
        </row>
        <row r="52">
          <cell r="C52">
            <v>2653.61</v>
          </cell>
          <cell r="E52">
            <v>2246.9499999999998</v>
          </cell>
          <cell r="G52" t="str">
            <v>2686.33</v>
          </cell>
          <cell r="I52">
            <v>2732.4</v>
          </cell>
          <cell r="K52">
            <v>2720.16</v>
          </cell>
          <cell r="M52" t="str">
            <v>2536.85</v>
          </cell>
        </row>
        <row r="53">
          <cell r="C53">
            <v>187.37</v>
          </cell>
          <cell r="E53">
            <v>184.55</v>
          </cell>
          <cell r="G53">
            <v>183.41</v>
          </cell>
          <cell r="I53">
            <v>174.18</v>
          </cell>
          <cell r="K53">
            <v>175.78</v>
          </cell>
          <cell r="M53" t="str">
            <v>165.69</v>
          </cell>
        </row>
        <row r="54">
          <cell r="C54">
            <v>1360.6</v>
          </cell>
          <cell r="E54">
            <v>1321.93</v>
          </cell>
          <cell r="G54">
            <v>1311.98</v>
          </cell>
          <cell r="I54">
            <v>1247.74</v>
          </cell>
          <cell r="K54">
            <v>1259</v>
          </cell>
          <cell r="M54" t="str">
            <v>1176.08</v>
          </cell>
        </row>
        <row r="55">
          <cell r="C55">
            <v>151.15</v>
          </cell>
          <cell r="E55">
            <v>150.52000000000001</v>
          </cell>
          <cell r="G55">
            <v>149.57</v>
          </cell>
          <cell r="I55">
            <v>141.68</v>
          </cell>
          <cell r="K55">
            <v>143.22</v>
          </cell>
          <cell r="M55" t="str">
            <v>135.47</v>
          </cell>
        </row>
        <row r="56">
          <cell r="C56">
            <v>746.69</v>
          </cell>
          <cell r="E56">
            <v>743.41</v>
          </cell>
          <cell r="G56" t="str">
            <v>738.11</v>
          </cell>
          <cell r="I56">
            <v>698.48</v>
          </cell>
          <cell r="K56">
            <v>706.27</v>
          </cell>
          <cell r="M56" t="str">
            <v>667.35</v>
          </cell>
        </row>
        <row r="57">
          <cell r="C57">
            <v>521.97</v>
          </cell>
          <cell r="E57">
            <v>381.53</v>
          </cell>
          <cell r="G57">
            <v>509.07</v>
          </cell>
          <cell r="I57">
            <v>514.66999999999996</v>
          </cell>
          <cell r="K57">
            <v>531.82000000000005</v>
          </cell>
          <cell r="M57" t="str">
            <v>514.05</v>
          </cell>
        </row>
        <row r="58">
          <cell r="C58">
            <v>4033.5</v>
          </cell>
          <cell r="E58">
            <v>2950.65</v>
          </cell>
          <cell r="G58">
            <v>3939.4</v>
          </cell>
          <cell r="I58">
            <v>3963.47</v>
          </cell>
          <cell r="K58">
            <v>4127.68</v>
          </cell>
          <cell r="M58" t="str">
            <v>3936.60</v>
          </cell>
        </row>
        <row r="59">
          <cell r="C59">
            <v>420.91</v>
          </cell>
          <cell r="E59">
            <v>305.45</v>
          </cell>
          <cell r="G59">
            <v>416.35</v>
          </cell>
          <cell r="I59">
            <v>420.36</v>
          </cell>
          <cell r="K59">
            <v>433.61</v>
          </cell>
          <cell r="M59" t="str">
            <v>415.93</v>
          </cell>
        </row>
        <row r="60">
          <cell r="C60">
            <v>2419.98</v>
          </cell>
          <cell r="E60">
            <v>1762.61</v>
          </cell>
          <cell r="G60" t="str">
            <v>2394.16</v>
          </cell>
          <cell r="I60">
            <v>2413.2800000000002</v>
          </cell>
          <cell r="K60">
            <v>2501.62</v>
          </cell>
          <cell r="M60" t="str">
            <v>2380.29</v>
          </cell>
        </row>
        <row r="61">
          <cell r="C61">
            <v>132.08000000000001</v>
          </cell>
          <cell r="E61">
            <v>127.08</v>
          </cell>
          <cell r="G61">
            <v>146.38999999999999</v>
          </cell>
          <cell r="I61">
            <v>157.99</v>
          </cell>
          <cell r="K61">
            <v>165.97</v>
          </cell>
          <cell r="M61" t="str">
            <v>150.92</v>
          </cell>
        </row>
        <row r="62">
          <cell r="C62">
            <v>1022.41</v>
          </cell>
          <cell r="E62">
            <v>984.91</v>
          </cell>
          <cell r="G62">
            <v>1131.08</v>
          </cell>
          <cell r="I62">
            <v>1219.32</v>
          </cell>
          <cell r="K62">
            <v>1279.8499999999999</v>
          </cell>
          <cell r="M62" t="str">
            <v>1165.20</v>
          </cell>
        </row>
        <row r="63">
          <cell r="C63">
            <v>108.58</v>
          </cell>
          <cell r="E63">
            <v>102.95</v>
          </cell>
          <cell r="G63">
            <v>122.99</v>
          </cell>
          <cell r="I63">
            <v>134.49</v>
          </cell>
          <cell r="K63">
            <v>142.61000000000001</v>
          </cell>
          <cell r="M63" t="str">
            <v>127.91</v>
          </cell>
        </row>
        <row r="64">
          <cell r="C64">
            <v>754.41</v>
          </cell>
          <cell r="E64">
            <v>709.79</v>
          </cell>
          <cell r="G64" t="str">
            <v>864.22</v>
          </cell>
          <cell r="I64">
            <v>951.06</v>
          </cell>
          <cell r="K64">
            <v>1013.15</v>
          </cell>
          <cell r="M64" t="str">
            <v>902.48</v>
          </cell>
        </row>
        <row r="65">
          <cell r="C65">
            <v>200.07</v>
          </cell>
          <cell r="E65">
            <v>199.84</v>
          </cell>
          <cell r="G65">
            <v>182.46</v>
          </cell>
          <cell r="I65">
            <v>181.12</v>
          </cell>
          <cell r="K65">
            <v>195.65</v>
          </cell>
          <cell r="M65" t="str">
            <v>205.06</v>
          </cell>
        </row>
        <row r="66">
          <cell r="C66">
            <v>2060.7199999999998</v>
          </cell>
          <cell r="E66">
            <v>2058.35</v>
          </cell>
          <cell r="G66">
            <v>1879.34</v>
          </cell>
          <cell r="I66">
            <v>1865.54</v>
          </cell>
          <cell r="K66">
            <v>2015.2</v>
          </cell>
          <cell r="M66" t="str">
            <v>2112.12</v>
          </cell>
        </row>
        <row r="67">
          <cell r="C67">
            <v>75.92</v>
          </cell>
          <cell r="E67">
            <v>70.849999999999994</v>
          </cell>
          <cell r="G67">
            <v>64.25</v>
          </cell>
          <cell r="I67">
            <v>62.31</v>
          </cell>
          <cell r="K67">
            <v>68.459999999999994</v>
          </cell>
          <cell r="M67" t="str">
            <v>70.14</v>
          </cell>
        </row>
        <row r="68">
          <cell r="C68">
            <v>296.08999999999997</v>
          </cell>
          <cell r="E68">
            <v>276.32</v>
          </cell>
          <cell r="G68" t="str">
            <v>250.58</v>
          </cell>
          <cell r="I68">
            <v>243.01</v>
          </cell>
          <cell r="K68">
            <v>266.99</v>
          </cell>
          <cell r="M68" t="str">
            <v>273.55</v>
          </cell>
        </row>
        <row r="69">
          <cell r="C69">
            <v>126.49</v>
          </cell>
          <cell r="E69">
            <v>137.36000000000001</v>
          </cell>
          <cell r="G69">
            <v>127.76</v>
          </cell>
          <cell r="I69">
            <v>127.48</v>
          </cell>
          <cell r="K69">
            <v>130.41999999999999</v>
          </cell>
          <cell r="M69" t="str">
            <v>125.94</v>
          </cell>
        </row>
        <row r="70">
          <cell r="C70">
            <v>1465.45</v>
          </cell>
          <cell r="E70">
            <v>1586.93</v>
          </cell>
          <cell r="G70">
            <v>1476.36</v>
          </cell>
          <cell r="I70">
            <v>1471.6</v>
          </cell>
          <cell r="K70">
            <v>1504.78</v>
          </cell>
          <cell r="M70" t="str">
            <v>1454.01</v>
          </cell>
        </row>
        <row r="71">
          <cell r="C71">
            <v>71.59</v>
          </cell>
          <cell r="E71">
            <v>71.260000000000005</v>
          </cell>
          <cell r="G71">
            <v>67.010000000000005</v>
          </cell>
          <cell r="I71">
            <v>65.33</v>
          </cell>
          <cell r="K71">
            <v>65.94</v>
          </cell>
          <cell r="M71" t="str">
            <v>62.78</v>
          </cell>
        </row>
        <row r="72">
          <cell r="C72">
            <v>261</v>
          </cell>
          <cell r="E72">
            <v>259.32</v>
          </cell>
          <cell r="G72" t="str">
            <v>243.76</v>
          </cell>
          <cell r="I72">
            <v>237.56</v>
          </cell>
          <cell r="K72">
            <v>239.74</v>
          </cell>
          <cell r="M72" t="str">
            <v>227.97</v>
          </cell>
        </row>
        <row r="73">
          <cell r="C73">
            <v>10.1</v>
          </cell>
          <cell r="E73">
            <v>7</v>
          </cell>
          <cell r="G73">
            <v>10</v>
          </cell>
          <cell r="I73">
            <v>9.8000000000000007</v>
          </cell>
          <cell r="K73">
            <v>10</v>
          </cell>
          <cell r="M73" t="str">
            <v>10.45</v>
          </cell>
        </row>
        <row r="74">
          <cell r="C74">
            <v>95.95</v>
          </cell>
          <cell r="E74">
            <v>66.5</v>
          </cell>
          <cell r="G74">
            <v>95</v>
          </cell>
          <cell r="I74">
            <v>93.1</v>
          </cell>
          <cell r="K74">
            <v>95</v>
          </cell>
          <cell r="M74" t="str">
            <v>99.28</v>
          </cell>
        </row>
        <row r="75">
          <cell r="C75">
            <v>9.0500000000000007</v>
          </cell>
          <cell r="E75">
            <v>6.2</v>
          </cell>
          <cell r="G75">
            <v>9.1999999999999993</v>
          </cell>
          <cell r="I75">
            <v>9</v>
          </cell>
          <cell r="K75">
            <v>9.1</v>
          </cell>
          <cell r="M75" t="str">
            <v>9.38</v>
          </cell>
        </row>
        <row r="76">
          <cell r="C76">
            <v>67.88</v>
          </cell>
          <cell r="E76">
            <v>46.5</v>
          </cell>
          <cell r="G76" t="str">
            <v>69.00</v>
          </cell>
          <cell r="I76">
            <v>67.5</v>
          </cell>
          <cell r="K76">
            <v>68.25</v>
          </cell>
          <cell r="M76" t="str">
            <v>70.35</v>
          </cell>
        </row>
      </sheetData>
      <sheetData sheetId="9">
        <row r="5">
          <cell r="O5">
            <v>36421.97</v>
          </cell>
        </row>
        <row r="6">
          <cell r="O6">
            <v>212655.72</v>
          </cell>
        </row>
        <row r="7">
          <cell r="O7">
            <v>33290.019999999997</v>
          </cell>
        </row>
        <row r="8">
          <cell r="O8">
            <v>169915.34</v>
          </cell>
        </row>
        <row r="13">
          <cell r="C13">
            <v>298.75</v>
          </cell>
          <cell r="E13">
            <v>312.62</v>
          </cell>
          <cell r="G13">
            <v>289.42</v>
          </cell>
          <cell r="I13">
            <v>291.18</v>
          </cell>
          <cell r="K13">
            <v>288.88</v>
          </cell>
          <cell r="M13">
            <v>281.89</v>
          </cell>
        </row>
        <row r="14">
          <cell r="C14">
            <v>1493.75</v>
          </cell>
          <cell r="E14">
            <v>1563.1</v>
          </cell>
          <cell r="G14">
            <v>1447.1</v>
          </cell>
          <cell r="I14">
            <v>1455.9</v>
          </cell>
          <cell r="K14">
            <v>1444.4</v>
          </cell>
          <cell r="M14">
            <v>1409.45</v>
          </cell>
        </row>
        <row r="15">
          <cell r="C15">
            <v>272.74</v>
          </cell>
          <cell r="E15">
            <v>287.76</v>
          </cell>
          <cell r="G15">
            <v>264.22000000000003</v>
          </cell>
          <cell r="I15">
            <v>265.05</v>
          </cell>
          <cell r="K15">
            <v>263.17</v>
          </cell>
          <cell r="M15">
            <v>257.38</v>
          </cell>
        </row>
        <row r="16">
          <cell r="C16">
            <v>1227.33</v>
          </cell>
          <cell r="E16">
            <v>1294.92</v>
          </cell>
          <cell r="G16">
            <v>1188.99</v>
          </cell>
          <cell r="I16">
            <v>1192.73</v>
          </cell>
          <cell r="K16">
            <v>1184.27</v>
          </cell>
          <cell r="M16">
            <v>1158.21</v>
          </cell>
        </row>
        <row r="17">
          <cell r="C17">
            <v>298.25</v>
          </cell>
          <cell r="E17">
            <v>298.31</v>
          </cell>
          <cell r="G17">
            <v>299.52999999999997</v>
          </cell>
          <cell r="I17">
            <v>291.68</v>
          </cell>
          <cell r="K17">
            <v>300.94</v>
          </cell>
          <cell r="M17">
            <v>296.68</v>
          </cell>
        </row>
        <row r="18">
          <cell r="C18">
            <v>1837.22</v>
          </cell>
          <cell r="E18">
            <v>1846.54</v>
          </cell>
          <cell r="G18">
            <v>1878.05</v>
          </cell>
          <cell r="I18">
            <v>1820.08</v>
          </cell>
          <cell r="K18">
            <v>1883.88</v>
          </cell>
          <cell r="M18">
            <v>1854.25</v>
          </cell>
        </row>
        <row r="19">
          <cell r="C19">
            <v>295.19</v>
          </cell>
          <cell r="E19">
            <v>296.49</v>
          </cell>
          <cell r="G19">
            <v>297.52</v>
          </cell>
          <cell r="I19">
            <v>289.77</v>
          </cell>
          <cell r="K19">
            <v>298.67</v>
          </cell>
          <cell r="M19">
            <v>294.73</v>
          </cell>
        </row>
        <row r="20">
          <cell r="C20">
            <v>1753.43</v>
          </cell>
          <cell r="E20">
            <v>1799.69</v>
          </cell>
          <cell r="G20">
            <v>1826.77</v>
          </cell>
          <cell r="I20">
            <v>1767.6</v>
          </cell>
          <cell r="K20">
            <v>1827.86</v>
          </cell>
          <cell r="M20">
            <v>1803.75</v>
          </cell>
        </row>
        <row r="21">
          <cell r="C21">
            <v>742.67</v>
          </cell>
          <cell r="E21">
            <v>780.86</v>
          </cell>
          <cell r="G21">
            <v>837.43</v>
          </cell>
          <cell r="I21">
            <v>823.89</v>
          </cell>
          <cell r="K21">
            <v>842.33</v>
          </cell>
          <cell r="M21">
            <v>815.6</v>
          </cell>
        </row>
        <row r="22">
          <cell r="C22">
            <v>3713.35</v>
          </cell>
          <cell r="E22">
            <v>3904.3</v>
          </cell>
          <cell r="G22">
            <v>4187.1499999999996</v>
          </cell>
          <cell r="I22">
            <v>4119.45</v>
          </cell>
          <cell r="K22">
            <v>4211.6499999999996</v>
          </cell>
          <cell r="M22">
            <v>4078</v>
          </cell>
        </row>
        <row r="23">
          <cell r="C23">
            <v>715.23</v>
          </cell>
          <cell r="E23">
            <v>750.92</v>
          </cell>
          <cell r="G23">
            <v>796.5</v>
          </cell>
          <cell r="I23">
            <v>778.24</v>
          </cell>
          <cell r="K23">
            <v>793.9</v>
          </cell>
          <cell r="M23">
            <v>767.85</v>
          </cell>
        </row>
        <row r="24">
          <cell r="C24">
            <v>3433.1</v>
          </cell>
          <cell r="E24">
            <v>3604.42</v>
          </cell>
          <cell r="G24">
            <v>3663.9</v>
          </cell>
          <cell r="I24">
            <v>3579.9</v>
          </cell>
          <cell r="K24">
            <v>3651.94</v>
          </cell>
          <cell r="M24">
            <v>3532.11</v>
          </cell>
        </row>
        <row r="25">
          <cell r="C25">
            <v>375.66</v>
          </cell>
          <cell r="E25">
            <v>378.23</v>
          </cell>
          <cell r="G25">
            <v>387.41</v>
          </cell>
          <cell r="I25">
            <v>372.63</v>
          </cell>
          <cell r="K25">
            <v>381.98</v>
          </cell>
          <cell r="M25">
            <v>369.98</v>
          </cell>
        </row>
        <row r="26">
          <cell r="C26">
            <v>2171.31</v>
          </cell>
          <cell r="E26">
            <v>2197.52</v>
          </cell>
          <cell r="G26">
            <v>2243.1</v>
          </cell>
          <cell r="I26">
            <v>2157.5300000000002</v>
          </cell>
          <cell r="K26">
            <v>2211.66</v>
          </cell>
          <cell r="M26">
            <v>2145.88</v>
          </cell>
        </row>
        <row r="27">
          <cell r="C27">
            <v>324.69</v>
          </cell>
          <cell r="E27">
            <v>328.19</v>
          </cell>
          <cell r="G27">
            <v>334.41</v>
          </cell>
          <cell r="I27">
            <v>323.41000000000003</v>
          </cell>
          <cell r="K27">
            <v>332.57</v>
          </cell>
          <cell r="M27">
            <v>318.83999999999997</v>
          </cell>
        </row>
        <row r="28">
          <cell r="C28">
            <v>1652.67</v>
          </cell>
          <cell r="E28">
            <v>1683.61</v>
          </cell>
          <cell r="G28">
            <v>1702.15</v>
          </cell>
          <cell r="I28">
            <v>1646.16</v>
          </cell>
          <cell r="K28">
            <v>1699.43</v>
          </cell>
          <cell r="M28">
            <v>1626.08</v>
          </cell>
        </row>
        <row r="29">
          <cell r="C29">
            <v>110.52</v>
          </cell>
          <cell r="E29">
            <v>68.41</v>
          </cell>
          <cell r="G29">
            <v>42.26</v>
          </cell>
          <cell r="I29">
            <v>38.4</v>
          </cell>
          <cell r="K29">
            <v>37.380000000000003</v>
          </cell>
          <cell r="M29">
            <v>36</v>
          </cell>
        </row>
        <row r="30">
          <cell r="C30">
            <v>569.17999999999995</v>
          </cell>
          <cell r="E30">
            <v>352.31</v>
          </cell>
          <cell r="G30">
            <v>217.64</v>
          </cell>
          <cell r="I30">
            <v>197.76</v>
          </cell>
          <cell r="K30">
            <v>196.62</v>
          </cell>
          <cell r="M30">
            <v>189.36</v>
          </cell>
        </row>
        <row r="31">
          <cell r="C31">
            <v>102.44</v>
          </cell>
          <cell r="E31">
            <v>63.29</v>
          </cell>
          <cell r="G31">
            <v>38.92</v>
          </cell>
          <cell r="I31">
            <v>35.14</v>
          </cell>
          <cell r="K31">
            <v>36.19</v>
          </cell>
          <cell r="M31">
            <v>34.85</v>
          </cell>
        </row>
        <row r="32">
          <cell r="C32">
            <v>466.1</v>
          </cell>
          <cell r="E32">
            <v>287.97000000000003</v>
          </cell>
          <cell r="G32">
            <v>177.09</v>
          </cell>
          <cell r="I32">
            <v>159.88999999999999</v>
          </cell>
          <cell r="K32">
            <v>163.22</v>
          </cell>
          <cell r="M32">
            <v>157.16999999999999</v>
          </cell>
        </row>
        <row r="33">
          <cell r="C33">
            <v>302.99</v>
          </cell>
          <cell r="E33">
            <v>315.29000000000002</v>
          </cell>
          <cell r="G33">
            <v>311</v>
          </cell>
          <cell r="I33">
            <v>286.45</v>
          </cell>
          <cell r="K33">
            <v>304.49</v>
          </cell>
          <cell r="M33">
            <v>285.10000000000002</v>
          </cell>
        </row>
        <row r="34">
          <cell r="C34">
            <v>1363.46</v>
          </cell>
          <cell r="E34">
            <v>1418.81</v>
          </cell>
          <cell r="G34">
            <v>1399.5</v>
          </cell>
          <cell r="I34">
            <v>1289.03</v>
          </cell>
          <cell r="K34">
            <v>1370.21</v>
          </cell>
          <cell r="M34">
            <v>1282.95</v>
          </cell>
        </row>
        <row r="35">
          <cell r="C35">
            <v>273</v>
          </cell>
          <cell r="E35">
            <v>282.93</v>
          </cell>
          <cell r="G35">
            <v>282.49</v>
          </cell>
          <cell r="I35">
            <v>258.92</v>
          </cell>
          <cell r="K35">
            <v>276.8</v>
          </cell>
          <cell r="M35">
            <v>260</v>
          </cell>
        </row>
        <row r="36">
          <cell r="C36">
            <v>1092</v>
          </cell>
          <cell r="E36">
            <v>1131.72</v>
          </cell>
          <cell r="G36">
            <v>1129.96</v>
          </cell>
          <cell r="I36">
            <v>1035.68</v>
          </cell>
          <cell r="K36">
            <v>1107.2</v>
          </cell>
          <cell r="M36">
            <v>1040</v>
          </cell>
        </row>
        <row r="37">
          <cell r="C37">
            <v>476.28</v>
          </cell>
          <cell r="E37">
            <v>476.44</v>
          </cell>
          <cell r="G37">
            <v>451.85</v>
          </cell>
          <cell r="I37">
            <v>450</v>
          </cell>
          <cell r="K37">
            <v>458.18</v>
          </cell>
          <cell r="M37">
            <v>483.82</v>
          </cell>
        </row>
        <row r="38">
          <cell r="C38">
            <v>2476.66</v>
          </cell>
          <cell r="E38">
            <v>2477.4899999999998</v>
          </cell>
          <cell r="G38">
            <v>2349.62</v>
          </cell>
          <cell r="I38">
            <v>2340</v>
          </cell>
          <cell r="K38">
            <v>2382.54</v>
          </cell>
          <cell r="M38">
            <v>2515.86</v>
          </cell>
        </row>
        <row r="39">
          <cell r="C39">
            <v>398.5</v>
          </cell>
          <cell r="E39">
            <v>398.04</v>
          </cell>
          <cell r="G39">
            <v>379.17</v>
          </cell>
          <cell r="I39">
            <v>381.12</v>
          </cell>
          <cell r="K39">
            <v>380.58</v>
          </cell>
          <cell r="M39">
            <v>398.02</v>
          </cell>
        </row>
        <row r="40">
          <cell r="C40">
            <v>1354.9</v>
          </cell>
          <cell r="E40">
            <v>1353.34</v>
          </cell>
          <cell r="G40">
            <v>1289.18</v>
          </cell>
          <cell r="I40">
            <v>1295.81</v>
          </cell>
          <cell r="K40">
            <v>1293.97</v>
          </cell>
          <cell r="M40">
            <v>1353.27</v>
          </cell>
        </row>
        <row r="41">
          <cell r="C41">
            <v>842.4</v>
          </cell>
          <cell r="E41">
            <v>852.9</v>
          </cell>
          <cell r="G41">
            <v>798.83</v>
          </cell>
          <cell r="I41">
            <v>760.18</v>
          </cell>
          <cell r="K41">
            <v>726</v>
          </cell>
          <cell r="M41">
            <v>713.07</v>
          </cell>
        </row>
        <row r="42">
          <cell r="C42">
            <v>4094.06</v>
          </cell>
          <cell r="E42">
            <v>4196.2700000000004</v>
          </cell>
          <cell r="G42">
            <v>3786.45</v>
          </cell>
          <cell r="I42">
            <v>3717.28</v>
          </cell>
          <cell r="K42">
            <v>3579.18</v>
          </cell>
          <cell r="M42">
            <v>3465.52</v>
          </cell>
        </row>
        <row r="43">
          <cell r="C43">
            <v>717.1</v>
          </cell>
          <cell r="E43">
            <v>724.11</v>
          </cell>
          <cell r="G43">
            <v>693.24</v>
          </cell>
          <cell r="I43">
            <v>661.33</v>
          </cell>
          <cell r="K43">
            <v>623.6</v>
          </cell>
          <cell r="M43">
            <v>612.29</v>
          </cell>
        </row>
        <row r="44">
          <cell r="C44">
            <v>2588.73</v>
          </cell>
          <cell r="E44">
            <v>2635.76</v>
          </cell>
          <cell r="G44">
            <v>2537.2600000000002</v>
          </cell>
          <cell r="I44">
            <v>2605.64</v>
          </cell>
          <cell r="K44">
            <v>2456.98</v>
          </cell>
          <cell r="M44">
            <v>2326.6999999999998</v>
          </cell>
        </row>
        <row r="45">
          <cell r="C45">
            <v>327.22000000000003</v>
          </cell>
          <cell r="E45">
            <v>339.87</v>
          </cell>
          <cell r="G45">
            <v>325.10000000000002</v>
          </cell>
          <cell r="I45">
            <v>347.03</v>
          </cell>
          <cell r="K45">
            <v>342.77</v>
          </cell>
          <cell r="M45">
            <v>343.92</v>
          </cell>
        </row>
        <row r="46">
          <cell r="C46">
            <v>1766.99</v>
          </cell>
          <cell r="E46">
            <v>1869.29</v>
          </cell>
          <cell r="G46">
            <v>1755.54</v>
          </cell>
          <cell r="I46">
            <v>1943.37</v>
          </cell>
          <cell r="K46">
            <v>1919.51</v>
          </cell>
          <cell r="M46">
            <v>1925.95</v>
          </cell>
        </row>
        <row r="47">
          <cell r="C47">
            <v>301.04000000000002</v>
          </cell>
          <cell r="E47">
            <v>312.69</v>
          </cell>
          <cell r="G47">
            <v>299.10000000000002</v>
          </cell>
          <cell r="I47">
            <v>319.27</v>
          </cell>
          <cell r="K47">
            <v>312.89999999999998</v>
          </cell>
          <cell r="M47">
            <v>314.02</v>
          </cell>
        </row>
        <row r="48">
          <cell r="C48">
            <v>1264.3699999999999</v>
          </cell>
          <cell r="E48">
            <v>1438.37</v>
          </cell>
          <cell r="G48">
            <v>1345.95</v>
          </cell>
          <cell r="I48">
            <v>1436.72</v>
          </cell>
          <cell r="K48">
            <v>1439.34</v>
          </cell>
          <cell r="M48">
            <v>1444.49</v>
          </cell>
        </row>
        <row r="49">
          <cell r="C49">
            <v>226.9</v>
          </cell>
          <cell r="E49">
            <v>244.73</v>
          </cell>
          <cell r="G49">
            <v>258.3</v>
          </cell>
          <cell r="I49">
            <v>261.62</v>
          </cell>
          <cell r="K49">
            <v>263.2</v>
          </cell>
          <cell r="M49">
            <v>261.89999999999998</v>
          </cell>
        </row>
        <row r="50">
          <cell r="C50">
            <v>1372.75</v>
          </cell>
          <cell r="E50">
            <v>1321.54</v>
          </cell>
          <cell r="G50">
            <v>1498.14</v>
          </cell>
          <cell r="I50">
            <v>1517.4</v>
          </cell>
          <cell r="K50">
            <v>1547.62</v>
          </cell>
          <cell r="M50">
            <v>1542.59</v>
          </cell>
        </row>
        <row r="51">
          <cell r="C51">
            <v>179.2</v>
          </cell>
          <cell r="E51">
            <v>196.74</v>
          </cell>
          <cell r="G51">
            <v>208.77</v>
          </cell>
          <cell r="I51">
            <v>214.78</v>
          </cell>
          <cell r="K51">
            <v>215.35</v>
          </cell>
          <cell r="M51">
            <v>216.52</v>
          </cell>
        </row>
        <row r="52">
          <cell r="C52">
            <v>806.4</v>
          </cell>
          <cell r="E52">
            <v>767.29</v>
          </cell>
          <cell r="G52">
            <v>939.47</v>
          </cell>
          <cell r="I52">
            <v>966.51</v>
          </cell>
          <cell r="K52">
            <v>956.15</v>
          </cell>
          <cell r="M52">
            <v>989.5</v>
          </cell>
        </row>
        <row r="53">
          <cell r="C53">
            <v>157.72999999999999</v>
          </cell>
          <cell r="E53">
            <v>174.34</v>
          </cell>
          <cell r="G53">
            <v>169.66</v>
          </cell>
          <cell r="I53">
            <v>174.44</v>
          </cell>
          <cell r="K53">
            <v>175.85</v>
          </cell>
          <cell r="M53">
            <v>174.48</v>
          </cell>
        </row>
        <row r="54">
          <cell r="C54">
            <v>949.53</v>
          </cell>
          <cell r="E54">
            <v>1049.53</v>
          </cell>
          <cell r="G54">
            <v>1021.35</v>
          </cell>
          <cell r="I54">
            <v>1050.1300000000001</v>
          </cell>
          <cell r="K54">
            <v>1058.6199999999999</v>
          </cell>
          <cell r="M54">
            <v>1050.3699999999999</v>
          </cell>
        </row>
        <row r="55">
          <cell r="C55">
            <v>147.51</v>
          </cell>
          <cell r="E55">
            <v>163.28</v>
          </cell>
          <cell r="G55">
            <v>158.94999999999999</v>
          </cell>
          <cell r="I55">
            <v>163.46</v>
          </cell>
          <cell r="K55">
            <v>164.76</v>
          </cell>
          <cell r="M55">
            <v>163.47999999999999</v>
          </cell>
        </row>
        <row r="56">
          <cell r="C56">
            <v>693.3</v>
          </cell>
          <cell r="E56">
            <v>767.42</v>
          </cell>
          <cell r="G56">
            <v>747.07</v>
          </cell>
          <cell r="I56">
            <v>768.26</v>
          </cell>
          <cell r="K56">
            <v>774.37</v>
          </cell>
          <cell r="M56">
            <v>768.36</v>
          </cell>
        </row>
        <row r="57">
          <cell r="C57">
            <v>552.39</v>
          </cell>
          <cell r="E57">
            <v>564.86</v>
          </cell>
          <cell r="G57">
            <v>505.47</v>
          </cell>
          <cell r="I57">
            <v>498.46</v>
          </cell>
          <cell r="K57">
            <v>515.69000000000005</v>
          </cell>
          <cell r="M57">
            <v>501.28</v>
          </cell>
        </row>
        <row r="58">
          <cell r="C58">
            <v>3590.54</v>
          </cell>
          <cell r="E58">
            <v>3671.59</v>
          </cell>
          <cell r="G58">
            <v>3285.56</v>
          </cell>
          <cell r="I58">
            <v>3239.99</v>
          </cell>
          <cell r="K58">
            <v>3351.99</v>
          </cell>
          <cell r="M58">
            <v>3258.32</v>
          </cell>
        </row>
        <row r="59">
          <cell r="C59">
            <v>489.22</v>
          </cell>
          <cell r="E59">
            <v>492.87</v>
          </cell>
          <cell r="G59">
            <v>448.15</v>
          </cell>
          <cell r="I59">
            <v>445.82</v>
          </cell>
          <cell r="K59">
            <v>465.07</v>
          </cell>
          <cell r="M59">
            <v>447.63</v>
          </cell>
        </row>
        <row r="60">
          <cell r="C60">
            <v>2255.3000000000002</v>
          </cell>
          <cell r="E60">
            <v>2272.13</v>
          </cell>
          <cell r="G60">
            <v>2065.9699999999998</v>
          </cell>
          <cell r="I60">
            <v>2055.23</v>
          </cell>
          <cell r="K60">
            <v>2143.9699999999998</v>
          </cell>
          <cell r="M60">
            <v>2063.5700000000002</v>
          </cell>
        </row>
        <row r="61">
          <cell r="C61">
            <v>71.64</v>
          </cell>
          <cell r="E61">
            <v>73.06</v>
          </cell>
          <cell r="G61">
            <v>71.540000000000006</v>
          </cell>
          <cell r="I61">
            <v>66.099999999999994</v>
          </cell>
          <cell r="K61">
            <v>63.96</v>
          </cell>
          <cell r="M61">
            <v>65.2</v>
          </cell>
        </row>
        <row r="62">
          <cell r="C62">
            <v>351.04</v>
          </cell>
          <cell r="E62">
            <v>460.28</v>
          </cell>
          <cell r="G62">
            <v>441.4</v>
          </cell>
          <cell r="I62">
            <v>393.3</v>
          </cell>
          <cell r="K62">
            <v>385.68</v>
          </cell>
          <cell r="M62">
            <v>394.46</v>
          </cell>
        </row>
        <row r="63">
          <cell r="C63">
            <v>64.67</v>
          </cell>
          <cell r="E63">
            <v>65.760000000000005</v>
          </cell>
          <cell r="G63">
            <v>64.39</v>
          </cell>
          <cell r="I63">
            <v>59.48</v>
          </cell>
          <cell r="K63">
            <v>57.56</v>
          </cell>
          <cell r="M63">
            <v>58.72</v>
          </cell>
        </row>
        <row r="64">
          <cell r="C64">
            <v>261.27</v>
          </cell>
          <cell r="E64">
            <v>361.68</v>
          </cell>
          <cell r="G64">
            <v>347.06</v>
          </cell>
          <cell r="I64">
            <v>314.64999999999998</v>
          </cell>
          <cell r="K64">
            <v>309.67</v>
          </cell>
          <cell r="M64">
            <v>316.5</v>
          </cell>
        </row>
        <row r="65">
          <cell r="C65">
            <v>99.21</v>
          </cell>
          <cell r="E65">
            <v>97.64</v>
          </cell>
          <cell r="G65">
            <v>91.46</v>
          </cell>
          <cell r="I65">
            <v>90.32</v>
          </cell>
          <cell r="K65">
            <v>105.7</v>
          </cell>
          <cell r="M65">
            <v>89.52</v>
          </cell>
        </row>
        <row r="66">
          <cell r="C66">
            <v>483.15</v>
          </cell>
          <cell r="E66">
            <v>475.51</v>
          </cell>
          <cell r="G66">
            <v>445.41</v>
          </cell>
          <cell r="I66">
            <v>439.86</v>
          </cell>
          <cell r="K66">
            <v>514.76</v>
          </cell>
          <cell r="M66">
            <v>435.96</v>
          </cell>
        </row>
        <row r="67">
          <cell r="C67">
            <v>89.34</v>
          </cell>
          <cell r="E67">
            <v>88.01</v>
          </cell>
          <cell r="G67">
            <v>82.21</v>
          </cell>
          <cell r="I67">
            <v>80.209999999999994</v>
          </cell>
          <cell r="K67">
            <v>91.67</v>
          </cell>
          <cell r="M67">
            <v>78.650000000000006</v>
          </cell>
        </row>
        <row r="68">
          <cell r="C68">
            <v>213.52</v>
          </cell>
          <cell r="E68">
            <v>210.34</v>
          </cell>
          <cell r="G68">
            <v>196.48</v>
          </cell>
          <cell r="I68">
            <v>191.7</v>
          </cell>
          <cell r="K68">
            <v>219.09</v>
          </cell>
          <cell r="M68">
            <v>187.97</v>
          </cell>
        </row>
        <row r="69">
          <cell r="C69">
            <v>81.94</v>
          </cell>
          <cell r="E69">
            <v>84.13</v>
          </cell>
          <cell r="G69">
            <v>79.849999999999994</v>
          </cell>
          <cell r="I69">
            <v>79.06</v>
          </cell>
          <cell r="K69">
            <v>81.67</v>
          </cell>
          <cell r="M69">
            <v>68.19</v>
          </cell>
        </row>
        <row r="70">
          <cell r="C70">
            <v>393.31</v>
          </cell>
          <cell r="E70">
            <v>403.82</v>
          </cell>
          <cell r="G70">
            <v>383.28</v>
          </cell>
          <cell r="I70">
            <v>379.49</v>
          </cell>
          <cell r="K70">
            <v>392.02</v>
          </cell>
          <cell r="M70">
            <v>327.31</v>
          </cell>
        </row>
        <row r="71">
          <cell r="C71">
            <v>61.24</v>
          </cell>
          <cell r="E71">
            <v>62.47</v>
          </cell>
          <cell r="G71">
            <v>59.48</v>
          </cell>
          <cell r="I71">
            <v>59.01</v>
          </cell>
          <cell r="K71">
            <v>61.07</v>
          </cell>
          <cell r="M71">
            <v>50.76</v>
          </cell>
        </row>
        <row r="72">
          <cell r="C72">
            <v>195.97</v>
          </cell>
          <cell r="E72">
            <v>199.9</v>
          </cell>
          <cell r="G72">
            <v>190.34</v>
          </cell>
          <cell r="I72">
            <v>188.83</v>
          </cell>
          <cell r="K72">
            <v>195.42</v>
          </cell>
          <cell r="M72">
            <v>162.43</v>
          </cell>
        </row>
        <row r="73">
          <cell r="C73">
            <v>15.84</v>
          </cell>
          <cell r="E73">
            <v>15.86</v>
          </cell>
          <cell r="G73">
            <v>15.87</v>
          </cell>
          <cell r="I73">
            <v>15.88</v>
          </cell>
          <cell r="K73">
            <v>15.98</v>
          </cell>
          <cell r="M73">
            <v>16.010000000000002</v>
          </cell>
        </row>
        <row r="74">
          <cell r="C74">
            <v>79.2</v>
          </cell>
          <cell r="E74">
            <v>79.3</v>
          </cell>
          <cell r="G74">
            <v>79.349999999999994</v>
          </cell>
          <cell r="I74">
            <v>79.400000000000006</v>
          </cell>
          <cell r="K74">
            <v>79.900000000000006</v>
          </cell>
          <cell r="M74">
            <v>80.05</v>
          </cell>
        </row>
        <row r="75">
          <cell r="C75">
            <v>13.45</v>
          </cell>
          <cell r="E75">
            <v>13.48</v>
          </cell>
          <cell r="G75">
            <v>13.49</v>
          </cell>
          <cell r="I75">
            <v>13.5</v>
          </cell>
          <cell r="K75">
            <v>13.6</v>
          </cell>
          <cell r="M75">
            <v>13.62</v>
          </cell>
        </row>
        <row r="76">
          <cell r="C76">
            <v>53.8</v>
          </cell>
          <cell r="E76">
            <v>53.92</v>
          </cell>
          <cell r="G76">
            <v>53.96</v>
          </cell>
          <cell r="I76">
            <v>54</v>
          </cell>
          <cell r="K76">
            <v>54.4</v>
          </cell>
          <cell r="M76">
            <v>54.48</v>
          </cell>
        </row>
      </sheetData>
      <sheetData sheetId="10">
        <row r="5">
          <cell r="O5">
            <v>24014.9</v>
          </cell>
        </row>
        <row r="6">
          <cell r="O6">
            <v>140234.95000000001</v>
          </cell>
        </row>
        <row r="7">
          <cell r="O7">
            <v>21951.45</v>
          </cell>
        </row>
        <row r="8">
          <cell r="O8">
            <v>112072.75</v>
          </cell>
        </row>
        <row r="13">
          <cell r="C13">
            <v>105.50200222450999</v>
          </cell>
          <cell r="E13">
            <v>105.489456080506</v>
          </cell>
          <cell r="G13">
            <v>113.009439040076</v>
          </cell>
          <cell r="I13">
            <v>105.38726094566999</v>
          </cell>
          <cell r="K13">
            <v>127.58060629027</v>
          </cell>
          <cell r="M13">
            <v>143.03080021198801</v>
          </cell>
        </row>
        <row r="14">
          <cell r="C14">
            <v>476.22058218394898</v>
          </cell>
          <cell r="E14">
            <v>487.407743743975</v>
          </cell>
          <cell r="G14">
            <v>516.51618009185495</v>
          </cell>
          <cell r="I14">
            <v>485.82582741137497</v>
          </cell>
          <cell r="K14">
            <v>590.271172925212</v>
          </cell>
          <cell r="M14">
            <v>657.096218608149</v>
          </cell>
        </row>
        <row r="15">
          <cell r="C15">
            <v>91.902236682962297</v>
          </cell>
          <cell r="E15">
            <v>93.666642604964807</v>
          </cell>
          <cell r="G15">
            <v>99.080997103954701</v>
          </cell>
          <cell r="I15">
            <v>92.405622697591994</v>
          </cell>
          <cell r="K15">
            <v>111.971884738206</v>
          </cell>
          <cell r="M15">
            <v>125.19687568385299</v>
          </cell>
        </row>
        <row r="16">
          <cell r="C16">
            <v>311.27397031851501</v>
          </cell>
          <cell r="E16">
            <v>343.841583796056</v>
          </cell>
          <cell r="G16">
            <v>355.26173749805997</v>
          </cell>
          <cell r="I16">
            <v>338.70211993936698</v>
          </cell>
          <cell r="K16">
            <v>415.22932053833802</v>
          </cell>
          <cell r="M16">
            <v>452.527952211485</v>
          </cell>
        </row>
        <row r="17">
          <cell r="C17">
            <v>191.793770327456</v>
          </cell>
          <cell r="E17">
            <v>221.00403963940499</v>
          </cell>
          <cell r="G17">
            <v>302.40546691407098</v>
          </cell>
          <cell r="I17">
            <v>283.15925519903101</v>
          </cell>
          <cell r="K17">
            <v>316.98432362139101</v>
          </cell>
          <cell r="M17">
            <v>309.99602611805801</v>
          </cell>
        </row>
        <row r="18">
          <cell r="C18">
            <v>1066.5781055882201</v>
          </cell>
          <cell r="E18">
            <v>1264.1663573758799</v>
          </cell>
          <cell r="G18">
            <v>1733.23075215571</v>
          </cell>
          <cell r="I18">
            <v>1629.06280710187</v>
          </cell>
          <cell r="K18">
            <v>1836.15367458479</v>
          </cell>
          <cell r="M18">
            <v>1780.1866472450899</v>
          </cell>
        </row>
        <row r="19">
          <cell r="C19">
            <v>181.12572740167599</v>
          </cell>
          <cell r="E19">
            <v>211.88718172794799</v>
          </cell>
          <cell r="G19">
            <v>288.47220703224002</v>
          </cell>
          <cell r="I19">
            <v>270.97020801610103</v>
          </cell>
          <cell r="K19">
            <v>303.07833437347199</v>
          </cell>
          <cell r="M19">
            <v>295.23034642833699</v>
          </cell>
        </row>
        <row r="20">
          <cell r="C20">
            <v>809.78699491645</v>
          </cell>
          <cell r="E20">
            <v>1049.1903966856501</v>
          </cell>
          <cell r="G20">
            <v>1411.29532084738</v>
          </cell>
          <cell r="I20">
            <v>1346.3512655008401</v>
          </cell>
          <cell r="K20">
            <v>1528.5259791651299</v>
          </cell>
          <cell r="M20">
            <v>1451.28204983874</v>
          </cell>
        </row>
        <row r="21">
          <cell r="C21">
            <v>241.77046066623399</v>
          </cell>
          <cell r="E21">
            <v>261.25662060410701</v>
          </cell>
          <cell r="G21">
            <v>387.88066365165099</v>
          </cell>
          <cell r="I21">
            <v>417.49370292728702</v>
          </cell>
          <cell r="K21">
            <v>460.51528995884701</v>
          </cell>
          <cell r="M21">
            <v>451.10932950321501</v>
          </cell>
        </row>
        <row r="22">
          <cell r="C22">
            <v>1091.3164405007601</v>
          </cell>
          <cell r="E22">
            <v>1207.12064236679</v>
          </cell>
          <cell r="G22">
            <v>1772.8310167949501</v>
          </cell>
          <cell r="I22">
            <v>1924.60855177033</v>
          </cell>
          <cell r="K22">
            <v>2130.6443687494402</v>
          </cell>
          <cell r="M22">
            <v>2072.4363854224998</v>
          </cell>
        </row>
        <row r="23">
          <cell r="C23">
            <v>222.165969724582</v>
          </cell>
          <cell r="E23">
            <v>242.353912055346</v>
          </cell>
          <cell r="G23">
            <v>354.302237862163</v>
          </cell>
          <cell r="I23">
            <v>379.87285484434602</v>
          </cell>
          <cell r="K23">
            <v>418.15087432978203</v>
          </cell>
          <cell r="M23">
            <v>407.14562856523702</v>
          </cell>
        </row>
        <row r="24">
          <cell r="C24">
            <v>802.64403812090404</v>
          </cell>
          <cell r="E24">
            <v>948.96938780908602</v>
          </cell>
          <cell r="G24">
            <v>1298.6056270157501</v>
          </cell>
          <cell r="I24">
            <v>1423.32178122398</v>
          </cell>
          <cell r="K24">
            <v>1585.102501693</v>
          </cell>
          <cell r="M24">
            <v>1504.34349825151</v>
          </cell>
        </row>
        <row r="25">
          <cell r="C25">
            <v>368.42313938821297</v>
          </cell>
          <cell r="E25">
            <v>347.21177134480803</v>
          </cell>
          <cell r="G25">
            <v>368.57097547369</v>
          </cell>
          <cell r="I25">
            <v>353.874190148651</v>
          </cell>
          <cell r="K25">
            <v>386.14666510809002</v>
          </cell>
          <cell r="M25">
            <v>359.85859861870301</v>
          </cell>
        </row>
        <row r="26">
          <cell r="C26">
            <v>1922.43733800319</v>
          </cell>
          <cell r="E26">
            <v>1864.1632421177101</v>
          </cell>
          <cell r="G26">
            <v>1950.73781488852</v>
          </cell>
          <cell r="I26">
            <v>1889.0781712719099</v>
          </cell>
          <cell r="K26">
            <v>2068.8440767685402</v>
          </cell>
          <cell r="M26">
            <v>1917.7379968594</v>
          </cell>
        </row>
        <row r="27">
          <cell r="C27">
            <v>303.84025728411098</v>
          </cell>
          <cell r="E27">
            <v>290.62036648425499</v>
          </cell>
          <cell r="G27">
            <v>305.539990958175</v>
          </cell>
          <cell r="I27">
            <v>295.84792683448302</v>
          </cell>
          <cell r="K27">
            <v>323.89195150152801</v>
          </cell>
          <cell r="M27">
            <v>297.30022135463798</v>
          </cell>
        </row>
        <row r="28">
          <cell r="C28">
            <v>1164.0384009085401</v>
          </cell>
          <cell r="E28">
            <v>1216.1981610585201</v>
          </cell>
          <cell r="G28">
            <v>1239.17144466427</v>
          </cell>
          <cell r="I28">
            <v>1226.57276064865</v>
          </cell>
          <cell r="K28">
            <v>1363.91582027806</v>
          </cell>
          <cell r="M28">
            <v>1217.8808848889901</v>
          </cell>
        </row>
        <row r="29">
          <cell r="C29">
            <v>54.333194302532597</v>
          </cell>
          <cell r="E29">
            <v>48.409659300757603</v>
          </cell>
          <cell r="G29">
            <v>52.5189966116588</v>
          </cell>
          <cell r="I29">
            <v>50.776976079473101</v>
          </cell>
          <cell r="K29">
            <v>53.4904888220196</v>
          </cell>
          <cell r="M29">
            <v>51.670619071158001</v>
          </cell>
        </row>
        <row r="30">
          <cell r="C30">
            <v>252.60964174530301</v>
          </cell>
          <cell r="E30">
            <v>230.38416352346499</v>
          </cell>
          <cell r="G30">
            <v>247.24234625716599</v>
          </cell>
          <cell r="I30">
            <v>241.099627998438</v>
          </cell>
          <cell r="K30">
            <v>260.35098130639699</v>
          </cell>
          <cell r="M30">
            <v>249.72314990135899</v>
          </cell>
        </row>
        <row r="31">
          <cell r="C31">
            <v>48.052765745632499</v>
          </cell>
          <cell r="E31">
            <v>43.202588241674299</v>
          </cell>
          <cell r="G31">
            <v>46.451341344147401</v>
          </cell>
          <cell r="I31">
            <v>44.759103626830402</v>
          </cell>
          <cell r="K31">
            <v>49.892041447905797</v>
          </cell>
          <cell r="M31">
            <v>47.952664336086798</v>
          </cell>
        </row>
        <row r="32">
          <cell r="C32">
            <v>164.56368206099</v>
          </cell>
          <cell r="E32">
            <v>160.35484774396301</v>
          </cell>
          <cell r="G32">
            <v>168.40508823669299</v>
          </cell>
          <cell r="I32">
            <v>165.882197624507</v>
          </cell>
          <cell r="K32">
            <v>185.42757848193401</v>
          </cell>
          <cell r="M32">
            <v>173.711547696032</v>
          </cell>
        </row>
        <row r="33">
          <cell r="C33">
            <v>137.03875477411199</v>
          </cell>
          <cell r="E33">
            <v>123.979015635042</v>
          </cell>
          <cell r="G33">
            <v>135.563604367924</v>
          </cell>
          <cell r="I33">
            <v>137.08087372721999</v>
          </cell>
          <cell r="K33">
            <v>145.34914967579499</v>
          </cell>
          <cell r="M33">
            <v>141.756649385835</v>
          </cell>
        </row>
        <row r="34">
          <cell r="C34">
            <v>556.715576802741</v>
          </cell>
          <cell r="E34">
            <v>515.55388637649298</v>
          </cell>
          <cell r="G34">
            <v>557.64116797797396</v>
          </cell>
          <cell r="I34">
            <v>568.73748755668203</v>
          </cell>
          <cell r="K34">
            <v>605.23204899067196</v>
          </cell>
          <cell r="M34">
            <v>586.11839074062505</v>
          </cell>
        </row>
        <row r="35">
          <cell r="C35">
            <v>117.81544089657299</v>
          </cell>
          <cell r="E35">
            <v>107.319643513771</v>
          </cell>
          <cell r="G35">
            <v>118.256302868706</v>
          </cell>
          <cell r="I35">
            <v>119.354184445751</v>
          </cell>
          <cell r="K35">
            <v>127.29488957963</v>
          </cell>
          <cell r="M35">
            <v>123.93340046473401</v>
          </cell>
        </row>
        <row r="36">
          <cell r="C36">
            <v>354.704268132854</v>
          </cell>
          <cell r="E36">
            <v>350.18710014294601</v>
          </cell>
          <cell r="G36">
            <v>376.90321481260099</v>
          </cell>
          <cell r="I36">
            <v>388.87018262184199</v>
          </cell>
          <cell r="K36">
            <v>419.60192363751003</v>
          </cell>
          <cell r="M36">
            <v>398.18762864717399</v>
          </cell>
        </row>
        <row r="37">
          <cell r="C37">
            <v>159.264098050744</v>
          </cell>
          <cell r="E37">
            <v>128.86777073599001</v>
          </cell>
          <cell r="G37">
            <v>168.35969801601701</v>
          </cell>
          <cell r="I37">
            <v>173.83613399796999</v>
          </cell>
          <cell r="K37">
            <v>188.67777718932601</v>
          </cell>
          <cell r="M37">
            <v>183.67381734190499</v>
          </cell>
        </row>
        <row r="38">
          <cell r="C38">
            <v>747.65059895887805</v>
          </cell>
          <cell r="E38">
            <v>619.24288718411503</v>
          </cell>
          <cell r="G38">
            <v>800.27765107838195</v>
          </cell>
          <cell r="I38">
            <v>833.423757205161</v>
          </cell>
          <cell r="K38">
            <v>907.86443432317697</v>
          </cell>
          <cell r="M38">
            <v>877.56640863341204</v>
          </cell>
        </row>
        <row r="39">
          <cell r="C39">
            <v>127.147646099469</v>
          </cell>
          <cell r="E39">
            <v>103.854436080331</v>
          </cell>
          <cell r="G39">
            <v>135.68015164411199</v>
          </cell>
          <cell r="I39">
            <v>141.818633029024</v>
          </cell>
          <cell r="K39">
            <v>150.985766044168</v>
          </cell>
          <cell r="M39">
            <v>144.85621266402799</v>
          </cell>
        </row>
        <row r="40">
          <cell r="C40">
            <v>325.38044716058101</v>
          </cell>
          <cell r="E40">
            <v>288.048023871721</v>
          </cell>
          <cell r="G40">
            <v>367.57061979222902</v>
          </cell>
          <cell r="I40">
            <v>392.75273241640502</v>
          </cell>
          <cell r="K40">
            <v>423.04000082600902</v>
          </cell>
          <cell r="M40">
            <v>395.59924007028701</v>
          </cell>
        </row>
        <row r="41">
          <cell r="C41">
            <v>177.96058587679701</v>
          </cell>
          <cell r="E41">
            <v>185.91673579259501</v>
          </cell>
          <cell r="G41">
            <v>218.998950110263</v>
          </cell>
          <cell r="I41">
            <v>218.21129395088701</v>
          </cell>
          <cell r="K41">
            <v>222.85370587143899</v>
          </cell>
          <cell r="M41">
            <v>234.260031939009</v>
          </cell>
        </row>
        <row r="42">
          <cell r="C42">
            <v>780.79594935090699</v>
          </cell>
          <cell r="E42">
            <v>845.27292037028997</v>
          </cell>
          <cell r="G42">
            <v>948.898109802916</v>
          </cell>
          <cell r="I42">
            <v>983.80394831680997</v>
          </cell>
          <cell r="K42">
            <v>1016.63179436058</v>
          </cell>
          <cell r="M42">
            <v>1046.0775040338399</v>
          </cell>
        </row>
        <row r="43">
          <cell r="C43">
            <v>144.547188336343</v>
          </cell>
          <cell r="E43">
            <v>152.26046471371299</v>
          </cell>
          <cell r="G43">
            <v>182.51971429110699</v>
          </cell>
          <cell r="I43">
            <v>182.861813843693</v>
          </cell>
          <cell r="K43">
            <v>184.414373679325</v>
          </cell>
          <cell r="M43">
            <v>192.83772316284299</v>
          </cell>
        </row>
        <row r="44">
          <cell r="C44">
            <v>392.75440124014801</v>
          </cell>
          <cell r="E44">
            <v>452.11557233583602</v>
          </cell>
          <cell r="G44">
            <v>532.27542933441202</v>
          </cell>
          <cell r="I44">
            <v>586.84883705636003</v>
          </cell>
          <cell r="K44">
            <v>598.76650826141702</v>
          </cell>
          <cell r="M44">
            <v>588.59287037551803</v>
          </cell>
        </row>
        <row r="45">
          <cell r="C45">
            <v>141.62628301540801</v>
          </cell>
          <cell r="E45">
            <v>158.75334537556699</v>
          </cell>
          <cell r="G45">
            <v>160.677518836719</v>
          </cell>
          <cell r="I45">
            <v>160.679757248665</v>
          </cell>
          <cell r="K45">
            <v>169.33752868605899</v>
          </cell>
          <cell r="M45">
            <v>171.118960856776</v>
          </cell>
        </row>
        <row r="46">
          <cell r="C46">
            <v>690.42271701300103</v>
          </cell>
          <cell r="E46">
            <v>806.861406172074</v>
          </cell>
          <cell r="G46">
            <v>793.13676873387396</v>
          </cell>
          <cell r="I46">
            <v>829.60559322530605</v>
          </cell>
          <cell r="K46">
            <v>877.48187075082001</v>
          </cell>
          <cell r="M46">
            <v>880.47201426428103</v>
          </cell>
        </row>
        <row r="47">
          <cell r="C47">
            <v>124.323342960254</v>
          </cell>
          <cell r="E47">
            <v>140.89198288371199</v>
          </cell>
          <cell r="G47">
            <v>141.96884875319299</v>
          </cell>
          <cell r="I47">
            <v>142.39550262025199</v>
          </cell>
          <cell r="K47">
            <v>148.92287017299199</v>
          </cell>
          <cell r="M47">
            <v>149.784476951394</v>
          </cell>
        </row>
        <row r="48">
          <cell r="C48">
            <v>393.01233389281998</v>
          </cell>
          <cell r="E48">
            <v>528.69480646449801</v>
          </cell>
          <cell r="G48">
            <v>509.03908269858903</v>
          </cell>
          <cell r="I48">
            <v>521.93424165484203</v>
          </cell>
          <cell r="K48">
            <v>564.52832831897899</v>
          </cell>
          <cell r="M48">
            <v>553.43171639807599</v>
          </cell>
        </row>
        <row r="49">
          <cell r="C49">
            <v>148.53197024861501</v>
          </cell>
          <cell r="E49">
            <v>128.33110605502301</v>
          </cell>
          <cell r="G49">
            <v>149.55362044786801</v>
          </cell>
          <cell r="I49">
            <v>138.63705156921301</v>
          </cell>
          <cell r="K49">
            <v>164.413817318963</v>
          </cell>
          <cell r="M49">
            <v>171.33053211117701</v>
          </cell>
        </row>
        <row r="50">
          <cell r="C50">
            <v>811.24638037658997</v>
          </cell>
          <cell r="E50">
            <v>640.38192396450097</v>
          </cell>
          <cell r="G50">
            <v>792.91043185592696</v>
          </cell>
          <cell r="I50">
            <v>741.36108324251904</v>
          </cell>
          <cell r="K50">
            <v>894.56632781670396</v>
          </cell>
          <cell r="M50">
            <v>927.21287552807701</v>
          </cell>
        </row>
        <row r="51">
          <cell r="C51">
            <v>111.930362064473</v>
          </cell>
          <cell r="E51">
            <v>99.517539240671695</v>
          </cell>
          <cell r="G51">
            <v>116.08580473472399</v>
          </cell>
          <cell r="I51">
            <v>109.634243492883</v>
          </cell>
          <cell r="K51">
            <v>129.5993208422</v>
          </cell>
          <cell r="M51">
            <v>135.789465701708</v>
          </cell>
        </row>
        <row r="52">
          <cell r="C52">
            <v>379.109469546311</v>
          </cell>
          <cell r="E52">
            <v>316.61039307954201</v>
          </cell>
          <cell r="G52">
            <v>416.23364615163302</v>
          </cell>
          <cell r="I52">
            <v>401.85163635021598</v>
          </cell>
          <cell r="K52">
            <v>474.18979821469901</v>
          </cell>
          <cell r="M52">
            <v>498.45009717126197</v>
          </cell>
        </row>
        <row r="53">
          <cell r="C53">
            <v>90.858455692630699</v>
          </cell>
          <cell r="E53">
            <v>96.891580452632894</v>
          </cell>
          <cell r="G53">
            <v>89.054219874710199</v>
          </cell>
          <cell r="I53">
            <v>85.406165346639398</v>
          </cell>
          <cell r="K53">
            <v>84.403995357383295</v>
          </cell>
          <cell r="M53">
            <v>82.917527143072505</v>
          </cell>
        </row>
        <row r="54">
          <cell r="C54">
            <v>493.78659710495401</v>
          </cell>
          <cell r="E54">
            <v>539.00885338263697</v>
          </cell>
          <cell r="G54">
            <v>490.061067616998</v>
          </cell>
          <cell r="I54">
            <v>474.03258012572297</v>
          </cell>
          <cell r="K54">
            <v>470.17161254032698</v>
          </cell>
          <cell r="M54">
            <v>458.640316123547</v>
          </cell>
        </row>
        <row r="55">
          <cell r="C55">
            <v>81.076868797598095</v>
          </cell>
          <cell r="E55">
            <v>87.535501570297697</v>
          </cell>
          <cell r="G55">
            <v>80.126112667763806</v>
          </cell>
          <cell r="I55">
            <v>77.090107878979794</v>
          </cell>
          <cell r="K55">
            <v>76.186467486813399</v>
          </cell>
          <cell r="M55">
            <v>74.479047495971002</v>
          </cell>
        </row>
        <row r="56">
          <cell r="C56">
            <v>286.81313458442798</v>
          </cell>
          <cell r="E56">
            <v>335.61627563894899</v>
          </cell>
          <cell r="G56">
            <v>300.066480591095</v>
          </cell>
          <cell r="I56">
            <v>295.12331092893601</v>
          </cell>
          <cell r="K56">
            <v>295.08165167796</v>
          </cell>
          <cell r="M56">
            <v>281.171551448255</v>
          </cell>
        </row>
        <row r="57">
          <cell r="C57">
            <v>224.56739131681601</v>
          </cell>
          <cell r="E57">
            <v>179.45925619482699</v>
          </cell>
          <cell r="G57">
            <v>250.86339670527499</v>
          </cell>
          <cell r="I57">
            <v>263.15471926430502</v>
          </cell>
          <cell r="K57">
            <v>296.50793408545701</v>
          </cell>
          <cell r="M57">
            <v>296.84310216090699</v>
          </cell>
        </row>
        <row r="58">
          <cell r="C58">
            <v>1317.7635973798999</v>
          </cell>
          <cell r="E58">
            <v>1077.9350347192999</v>
          </cell>
          <cell r="G58">
            <v>1490.5613711494</v>
          </cell>
          <cell r="I58">
            <v>1577.05557103915</v>
          </cell>
          <cell r="K58">
            <v>1783.39105339306</v>
          </cell>
          <cell r="M58">
            <v>1772.8406997582099</v>
          </cell>
        </row>
        <row r="59">
          <cell r="C59">
            <v>189.770869158837</v>
          </cell>
          <cell r="E59">
            <v>151.049628175924</v>
          </cell>
          <cell r="G59">
            <v>213.60126204856601</v>
          </cell>
          <cell r="I59">
            <v>226.717169621404</v>
          </cell>
          <cell r="K59">
            <v>257.61512427671897</v>
          </cell>
          <cell r="M59">
            <v>254.11749459809499</v>
          </cell>
        </row>
        <row r="60">
          <cell r="C60">
            <v>658.46801233682697</v>
          </cell>
          <cell r="E60">
            <v>568.04339859026504</v>
          </cell>
          <cell r="G60">
            <v>784.60359373954202</v>
          </cell>
          <cell r="I60">
            <v>851.31902636709697</v>
          </cell>
          <cell r="K60">
            <v>978.67567092433103</v>
          </cell>
          <cell r="M60">
            <v>940.96808952770596</v>
          </cell>
        </row>
        <row r="61">
          <cell r="C61">
            <v>84.834376489171902</v>
          </cell>
          <cell r="E61">
            <v>83.8457470156293</v>
          </cell>
          <cell r="G61">
            <v>78.091242340482594</v>
          </cell>
          <cell r="I61">
            <v>76.115653405857103</v>
          </cell>
          <cell r="K61">
            <v>84.162232089556298</v>
          </cell>
          <cell r="M61">
            <v>82.588850629308496</v>
          </cell>
        </row>
        <row r="62">
          <cell r="C62">
            <v>375.27134843769102</v>
          </cell>
          <cell r="E62">
            <v>488.12938796202297</v>
          </cell>
          <cell r="G62">
            <v>440.43994838066999</v>
          </cell>
          <cell r="I62">
            <v>417.55474481461999</v>
          </cell>
          <cell r="K62">
            <v>469.60365153152497</v>
          </cell>
          <cell r="M62">
            <v>459.09883643528502</v>
          </cell>
        </row>
        <row r="63">
          <cell r="C63">
            <v>73.070758118498304</v>
          </cell>
          <cell r="E63">
            <v>72.798999307049598</v>
          </cell>
          <cell r="G63">
            <v>67.501017838647002</v>
          </cell>
          <cell r="I63">
            <v>65.976229790656802</v>
          </cell>
          <cell r="K63">
            <v>72.968429139760303</v>
          </cell>
          <cell r="M63">
            <v>71.306425955032395</v>
          </cell>
        </row>
        <row r="64">
          <cell r="C64">
            <v>222.19239412870101</v>
          </cell>
          <cell r="E64">
            <v>326.62470481359401</v>
          </cell>
          <cell r="G64">
            <v>289.89761338372301</v>
          </cell>
          <cell r="I64">
            <v>284.28252838424697</v>
          </cell>
          <cell r="K64">
            <v>323.50707505094601</v>
          </cell>
          <cell r="M64">
            <v>308.71436597109999</v>
          </cell>
        </row>
        <row r="65">
          <cell r="C65">
            <v>42.212335948137103</v>
          </cell>
          <cell r="E65">
            <v>43.863425374107102</v>
          </cell>
          <cell r="G65">
            <v>40.4403228687599</v>
          </cell>
          <cell r="I65">
            <v>40.7578603708291</v>
          </cell>
          <cell r="K65">
            <v>43.965471306455797</v>
          </cell>
          <cell r="M65">
            <v>41.4681287348373</v>
          </cell>
        </row>
        <row r="66">
          <cell r="C66">
            <v>185.58625262566699</v>
          </cell>
          <cell r="E66">
            <v>197.39896540491799</v>
          </cell>
          <cell r="G66">
            <v>180.029129905708</v>
          </cell>
          <cell r="I66">
            <v>183.00494113729201</v>
          </cell>
          <cell r="K66">
            <v>198.12423488989299</v>
          </cell>
          <cell r="M66">
            <v>185.555056882065</v>
          </cell>
        </row>
        <row r="67">
          <cell r="C67">
            <v>36.270566733252302</v>
          </cell>
          <cell r="E67">
            <v>38.138975986639402</v>
          </cell>
          <cell r="G67">
            <v>34.909736093158301</v>
          </cell>
          <cell r="I67">
            <v>34.8658276104116</v>
          </cell>
          <cell r="K67">
            <v>36.734099571316001</v>
          </cell>
          <cell r="M67">
            <v>34.927048505349397</v>
          </cell>
        </row>
        <row r="68">
          <cell r="C68">
            <v>65.246384736681193</v>
          </cell>
          <cell r="E68">
            <v>74.358027450749901</v>
          </cell>
          <cell r="G68">
            <v>66.479848320528603</v>
          </cell>
          <cell r="I68">
            <v>67.874224819325704</v>
          </cell>
          <cell r="K68">
            <v>72.349212833563101</v>
          </cell>
          <cell r="M68">
            <v>67.050063536411798</v>
          </cell>
        </row>
        <row r="69">
          <cell r="C69">
            <v>61.532104657234399</v>
          </cell>
          <cell r="E69">
            <v>57.318903216002298</v>
          </cell>
          <cell r="G69">
            <v>55.066204349967002</v>
          </cell>
          <cell r="I69">
            <v>54.529383152026497</v>
          </cell>
          <cell r="K69">
            <v>59.045516106380298</v>
          </cell>
          <cell r="M69">
            <v>58.735535393033203</v>
          </cell>
        </row>
        <row r="70">
          <cell r="C70">
            <v>266.63702983469801</v>
          </cell>
          <cell r="E70">
            <v>254.24503258702001</v>
          </cell>
          <cell r="G70">
            <v>241.615942296638</v>
          </cell>
          <cell r="I70">
            <v>241.320546262736</v>
          </cell>
          <cell r="K70">
            <v>262.25577992660698</v>
          </cell>
          <cell r="M70">
            <v>259.04282309534602</v>
          </cell>
        </row>
        <row r="71">
          <cell r="C71">
            <v>43.879881864424597</v>
          </cell>
          <cell r="E71">
            <v>41.056386510619703</v>
          </cell>
          <cell r="G71">
            <v>39.393056753178499</v>
          </cell>
          <cell r="I71">
            <v>39.205175603925497</v>
          </cell>
          <cell r="K71">
            <v>42.536103999564403</v>
          </cell>
          <cell r="M71">
            <v>41.915113895735999</v>
          </cell>
        </row>
        <row r="72">
          <cell r="C72">
            <v>105.686529806498</v>
          </cell>
          <cell r="E72">
            <v>107.17454112793099</v>
          </cell>
          <cell r="G72">
            <v>100.441967972244</v>
          </cell>
          <cell r="I72">
            <v>102.18811425920001</v>
          </cell>
          <cell r="K72">
            <v>112.16934864363</v>
          </cell>
          <cell r="M72">
            <v>107.735798382252</v>
          </cell>
        </row>
        <row r="73">
          <cell r="C73">
            <v>0.32117221241353999</v>
          </cell>
          <cell r="E73">
            <v>0.25436171593424101</v>
          </cell>
          <cell r="G73">
            <v>0.350996398494412</v>
          </cell>
          <cell r="I73">
            <v>0.355186197827151</v>
          </cell>
          <cell r="K73">
            <v>0.43328790098109798</v>
          </cell>
          <cell r="M73">
            <v>0.50767328711725102</v>
          </cell>
        </row>
        <row r="74">
          <cell r="C74">
            <v>1.44972431567133</v>
          </cell>
          <cell r="E74">
            <v>1.1752631463351</v>
          </cell>
          <cell r="G74">
            <v>1.60424934869415</v>
          </cell>
          <cell r="I74">
            <v>1.63737653769591</v>
          </cell>
          <cell r="K74">
            <v>2.00467269252914</v>
          </cell>
          <cell r="M74">
            <v>2.33229623800396</v>
          </cell>
        </row>
        <row r="75">
          <cell r="C75">
            <v>0.26021332233774203</v>
          </cell>
          <cell r="E75">
            <v>0.20854543601631401</v>
          </cell>
          <cell r="G75">
            <v>0.28653401379287202</v>
          </cell>
          <cell r="I75">
            <v>0.290859575220764</v>
          </cell>
          <cell r="K75">
            <v>0.35525820502676803</v>
          </cell>
          <cell r="M75">
            <v>0.41403674305815602</v>
          </cell>
        </row>
        <row r="76">
          <cell r="C76">
            <v>0.78341833087272095</v>
          </cell>
          <cell r="E76">
            <v>0.68048978822063</v>
          </cell>
          <cell r="G76">
            <v>0.91323327663637199</v>
          </cell>
          <cell r="I76">
            <v>0.94765522179760497</v>
          </cell>
          <cell r="K76">
            <v>1.17103700478086</v>
          </cell>
          <cell r="M76">
            <v>1.33026535439928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94"/>
  <sheetViews>
    <sheetView tabSelected="1" workbookViewId="0">
      <selection activeCell="Q5" sqref="Q5"/>
    </sheetView>
  </sheetViews>
  <sheetFormatPr defaultColWidth="9" defaultRowHeight="14.4" x14ac:dyDescent="0.25"/>
  <cols>
    <col min="1" max="1" width="11.109375" customWidth="1"/>
    <col min="2" max="2" width="17" customWidth="1"/>
    <col min="3" max="3" width="11.6640625" bestFit="1" customWidth="1"/>
    <col min="4" max="4" width="9.5546875" bestFit="1" customWidth="1"/>
    <col min="5" max="5" width="12.77734375" bestFit="1" customWidth="1"/>
    <col min="7" max="7" width="12.77734375" bestFit="1" customWidth="1"/>
    <col min="8" max="8" width="9.5546875" bestFit="1" customWidth="1"/>
    <col min="9" max="9" width="12.77734375" bestFit="1" customWidth="1"/>
    <col min="11" max="11" width="12.77734375" bestFit="1" customWidth="1"/>
    <col min="13" max="13" width="12.77734375" bestFit="1" customWidth="1"/>
    <col min="14" max="14" width="9.5546875" bestFit="1" customWidth="1"/>
    <col min="15" max="15" width="11.6640625" bestFit="1" customWidth="1"/>
    <col min="17" max="17" width="11.6640625" style="47" bestFit="1" customWidth="1"/>
    <col min="18" max="43" width="9" style="47"/>
  </cols>
  <sheetData>
    <row r="1" spans="1:17" ht="33" customHeight="1" x14ac:dyDescent="0.25">
      <c r="A1" s="13" t="s">
        <v>0</v>
      </c>
      <c r="B1" s="13"/>
      <c r="C1" s="1"/>
      <c r="D1" s="12"/>
      <c r="E1" s="1"/>
      <c r="F1" s="12"/>
      <c r="G1" s="1"/>
      <c r="H1" s="12"/>
      <c r="I1" s="1"/>
      <c r="J1" s="12"/>
      <c r="K1" s="1"/>
      <c r="L1" s="12"/>
      <c r="M1" s="1"/>
      <c r="N1" s="12"/>
      <c r="O1" s="2">
        <f>O5-([1]网约车!O5-[1]网约车!O7)-([1]出租!O5-[1]出租!O7)-([1]公交!O5-[1]公交!O7)-[1]班线包车!O4</f>
        <v>0</v>
      </c>
      <c r="P1" s="38"/>
      <c r="Q1" s="49"/>
    </row>
    <row r="2" spans="1:17" ht="60.6" customHeight="1" thickBot="1" x14ac:dyDescent="0.3">
      <c r="A2" s="42" t="s">
        <v>1</v>
      </c>
      <c r="B2" s="42"/>
      <c r="C2" s="1"/>
      <c r="D2" s="12"/>
      <c r="E2" s="1"/>
      <c r="F2" s="12"/>
      <c r="G2" s="1"/>
      <c r="H2" s="12"/>
      <c r="I2" s="1"/>
      <c r="J2" s="12"/>
      <c r="K2" s="1"/>
      <c r="L2" s="12"/>
      <c r="M2" s="1"/>
      <c r="N2" s="12"/>
      <c r="O2" s="2">
        <f>Sheet2!O5-[1]网约车!O6+[1]网约车!O8-[1]出租!O6+[1]出租!O8-[1]公交!O6+[1]公交!O8-[1]班线包车!O5</f>
        <v>0</v>
      </c>
      <c r="P2" s="38"/>
      <c r="Q2" s="49"/>
    </row>
    <row r="3" spans="1:17" x14ac:dyDescent="0.25">
      <c r="A3" s="43" t="s">
        <v>2</v>
      </c>
      <c r="B3" s="44" t="s">
        <v>3</v>
      </c>
      <c r="C3" s="39" t="s">
        <v>4</v>
      </c>
      <c r="D3" s="40" t="s">
        <v>5</v>
      </c>
      <c r="E3" s="39" t="s">
        <v>6</v>
      </c>
      <c r="F3" s="40" t="s">
        <v>7</v>
      </c>
      <c r="G3" s="39" t="s">
        <v>8</v>
      </c>
      <c r="H3" s="40" t="s">
        <v>9</v>
      </c>
      <c r="I3" s="39" t="s">
        <v>10</v>
      </c>
      <c r="J3" s="40" t="s">
        <v>11</v>
      </c>
      <c r="K3" s="39" t="s">
        <v>12</v>
      </c>
      <c r="L3" s="40" t="s">
        <v>13</v>
      </c>
      <c r="M3" s="39" t="s">
        <v>14</v>
      </c>
      <c r="N3" s="40" t="s">
        <v>15</v>
      </c>
      <c r="O3" s="41" t="s">
        <v>16</v>
      </c>
      <c r="P3" s="51" t="s">
        <v>17</v>
      </c>
      <c r="Q3" s="48"/>
    </row>
    <row r="4" spans="1:17" ht="15" thickBot="1" x14ac:dyDescent="0.3">
      <c r="A4" s="20"/>
      <c r="B4" s="22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30"/>
      <c r="P4" s="52"/>
      <c r="Q4" s="48"/>
    </row>
    <row r="5" spans="1:17" ht="56.4" customHeight="1" x14ac:dyDescent="0.25">
      <c r="A5" s="34" t="s">
        <v>19</v>
      </c>
      <c r="B5" s="3" t="s">
        <v>20</v>
      </c>
      <c r="C5" s="4">
        <f>C6+C7+C8+C9</f>
        <v>3733.7901000000015</v>
      </c>
      <c r="D5" s="5" t="e">
        <f>C5/#REF!-1</f>
        <v>#REF!</v>
      </c>
      <c r="E5" s="4">
        <f>E6+E7+E8+E9</f>
        <v>3777.8315000000002</v>
      </c>
      <c r="F5" s="5" t="e">
        <f>E5/#REF!-1</f>
        <v>#REF!</v>
      </c>
      <c r="G5" s="4">
        <f>G6+G7+G8+G9</f>
        <v>3874.4356999999977</v>
      </c>
      <c r="H5" s="5" t="e">
        <f>G5/#REF!-1</f>
        <v>#REF!</v>
      </c>
      <c r="I5" s="4">
        <f>I6+I7+I8+I9</f>
        <v>3959.2492999999977</v>
      </c>
      <c r="J5" s="5" t="e">
        <f>I5/#REF!-1</f>
        <v>#REF!</v>
      </c>
      <c r="K5" s="4">
        <f>K6+K7+K8+K9</f>
        <v>4115.8699000000051</v>
      </c>
      <c r="L5" s="5" t="e">
        <f>K5/#REF!-1</f>
        <v>#REF!</v>
      </c>
      <c r="M5" s="4">
        <f>M6+M7+M8+M9</f>
        <v>4034.9928</v>
      </c>
      <c r="N5" s="5" t="e">
        <f>M5/#REF!-1</f>
        <v>#REF!</v>
      </c>
      <c r="O5" s="6">
        <f t="shared" ref="O5:O36" si="0">E5+C5+G5+I5+K5+M5</f>
        <v>23496.169300000001</v>
      </c>
      <c r="P5" s="7" t="e">
        <f>O5/SUM(#REF!,#REF!,#REF!,#REF!,#REF!,#REF!)-1</f>
        <v>#REF!</v>
      </c>
      <c r="Q5" s="50"/>
    </row>
    <row r="6" spans="1:17" ht="56.4" customHeight="1" x14ac:dyDescent="0.25">
      <c r="A6" s="35"/>
      <c r="B6" s="3" t="s">
        <v>21</v>
      </c>
      <c r="C6" s="4">
        <f>C11+C16+C21+C26+C31+C36+C41+C46+C51+C56+C61+C66+C71+C76+C81+C86+C91</f>
        <v>1473.3801000000003</v>
      </c>
      <c r="D6" s="5" t="e">
        <f>C6/#REF!-1</f>
        <v>#REF!</v>
      </c>
      <c r="E6" s="4">
        <f>E11+E16+E21+E26+E31+E36+E41+E46+E51+E56+E61+E66+E71+E76+E81+E86+E91</f>
        <v>1543.1715000000002</v>
      </c>
      <c r="F6" s="5" t="e">
        <f>E6/#REF!-1</f>
        <v>#REF!</v>
      </c>
      <c r="G6" s="4">
        <f>G11+G16+G21+G26+G31+G36+G41+G46+G51+G56+G61+G66+G71+G76+G81+G86+G91</f>
        <v>1575.6656999999996</v>
      </c>
      <c r="H6" s="5" t="e">
        <f>G6/#REF!-1</f>
        <v>#REF!</v>
      </c>
      <c r="I6" s="4">
        <f>I11+I16+I21+I26+I31+I36+I41+I46+I51+I56+I61+I66+I71+I76+I81+I86+I91</f>
        <v>1662.9693</v>
      </c>
      <c r="J6" s="5" t="e">
        <f>I6/#REF!-1</f>
        <v>#REF!</v>
      </c>
      <c r="K6" s="4">
        <f>K11+K16+K21+K26+K31+K36+K41+K46+K51+K56+K61+K66+K71+K76+K81+K86+K91</f>
        <v>1699.6399000000001</v>
      </c>
      <c r="L6" s="5" t="e">
        <f>K6/#REF!-1</f>
        <v>#REF!</v>
      </c>
      <c r="M6" s="4">
        <f>M11+M16+M21+M26+M31+M36+M41+M46+M51+M56+M61+M66+M71+M76+M81+M86+M91</f>
        <v>1618.5128000000002</v>
      </c>
      <c r="N6" s="5" t="e">
        <f>M6/#REF!-1</f>
        <v>#REF!</v>
      </c>
      <c r="O6" s="6">
        <f t="shared" si="0"/>
        <v>9573.3392999999996</v>
      </c>
      <c r="P6" s="7" t="e">
        <f>O6/SUM(#REF!,#REF!,#REF!,#REF!,#REF!,#REF!)-1</f>
        <v>#REF!</v>
      </c>
      <c r="Q6" s="50"/>
    </row>
    <row r="7" spans="1:17" ht="56.4" customHeight="1" x14ac:dyDescent="0.25">
      <c r="A7" s="36"/>
      <c r="B7" s="3" t="s">
        <v>22</v>
      </c>
      <c r="C7" s="4">
        <f>C12+C17+C22+C27+C32+C37+C42+C47+C52+C57+C62+C67+C72+C77+C82+C87+C92</f>
        <v>1391.1899999999996</v>
      </c>
      <c r="D7" s="5" t="e">
        <f>C7/#REF!-1</f>
        <v>#REF!</v>
      </c>
      <c r="E7" s="4">
        <f>E12+E17+E22+E27+E32+E37+E42+E47+E52+E57+E62+E67+E72+E77+E82+E87+E92</f>
        <v>1389.6499999999996</v>
      </c>
      <c r="F7" s="5" t="e">
        <f>E7/#REF!-1</f>
        <v>#REF!</v>
      </c>
      <c r="G7" s="4">
        <f>G12+G17+G22+G27+G32+G37+G42+G47+G52+G57+G62+G67+G72+G77+G82+G87+G92</f>
        <v>1437.57</v>
      </c>
      <c r="H7" s="5" t="e">
        <f>G7/#REF!-1</f>
        <v>#REF!</v>
      </c>
      <c r="I7" s="4">
        <f>I12+I17+I22+I27+I32+I37+I42+I47+I52+I57+I62+I67+I72+I77+I82+I87+I92</f>
        <v>1462.0800000000002</v>
      </c>
      <c r="J7" s="5" t="e">
        <f>I7/#REF!-1</f>
        <v>#REF!</v>
      </c>
      <c r="K7" s="4">
        <f>K12+K17+K22+K27+K32+K37+K42+K47+K52+K57+K62+K67+K72+K77+K82+K87+K92</f>
        <v>1529.4200000000003</v>
      </c>
      <c r="L7" s="5" t="e">
        <f>K7/#REF!-1</f>
        <v>#REF!</v>
      </c>
      <c r="M7" s="4">
        <f>M12+M17+M22+M27+M32+M37+M42+M47+M52+M57+M62+M67+M72+M77+M82+M87+M92</f>
        <v>1517.5200000000004</v>
      </c>
      <c r="N7" s="5" t="e">
        <f>M7/#REF!-1</f>
        <v>#REF!</v>
      </c>
      <c r="O7" s="6">
        <f t="shared" si="0"/>
        <v>8727.43</v>
      </c>
      <c r="P7" s="7" t="e">
        <f>O7/SUM(#REF!,#REF!,#REF!,#REF!,#REF!,#REF!)-1</f>
        <v>#REF!</v>
      </c>
      <c r="Q7" s="50"/>
    </row>
    <row r="8" spans="1:17" ht="56.4" customHeight="1" x14ac:dyDescent="0.25">
      <c r="A8" s="36"/>
      <c r="B8" s="3" t="s">
        <v>23</v>
      </c>
      <c r="C8" s="4">
        <f>C13+C18+C23+C28+C33+C38+C43+C48+C53+C58+C63+C68+C73+C78+C83+C88+C93</f>
        <v>535.82999999999993</v>
      </c>
      <c r="D8" s="5" t="e">
        <f>C8/#REF!-1</f>
        <v>#REF!</v>
      </c>
      <c r="E8" s="4">
        <f>E13+E18+E23+E28+E33+E38+E43+E48+E53+E58+E63+E68+E73+E78+E83+E88+E93</f>
        <v>550.52</v>
      </c>
      <c r="F8" s="5" t="e">
        <f>E8/#REF!-1</f>
        <v>#REF!</v>
      </c>
      <c r="G8" s="4">
        <f>G13+G18+G23+G28+G33+G38+G43+G48+G53+G58+G63+G68+G73+G78+G83+G88+G93</f>
        <v>513.97</v>
      </c>
      <c r="H8" s="5" t="e">
        <f>G8/#REF!-1</f>
        <v>#REF!</v>
      </c>
      <c r="I8" s="4">
        <f>I13+I18+I23+I28+I33+I38+I43+I48+I53+I58+I63+I68+I73+I78+I83+I88+I93</f>
        <v>498.80999999999989</v>
      </c>
      <c r="J8" s="5" t="e">
        <f>I8/#REF!-1</f>
        <v>#REF!</v>
      </c>
      <c r="K8" s="4">
        <f>K13+K18+K23+K28+K33+K38+K43+K48+K53+K58+K63+K68+K73+K78+K83+K88+K93</f>
        <v>517.54000000000019</v>
      </c>
      <c r="L8" s="5" t="e">
        <f>K8/#REF!-1</f>
        <v>#REF!</v>
      </c>
      <c r="M8" s="4">
        <f>M13+M18+M23+M28+M33+M38+M43+M48+M53+M58+M63+M68+M73+M78+M83+M88+M93</f>
        <v>515.28000000000009</v>
      </c>
      <c r="N8" s="5" t="e">
        <f>M8/#REF!-1</f>
        <v>#REF!</v>
      </c>
      <c r="O8" s="6">
        <f t="shared" si="0"/>
        <v>3131.9500000000003</v>
      </c>
      <c r="P8" s="7" t="e">
        <f>O8/SUM(#REF!,#REF!,#REF!,#REF!,#REF!,#REF!)-1</f>
        <v>#REF!</v>
      </c>
      <c r="Q8" s="50"/>
    </row>
    <row r="9" spans="1:17" ht="56.4" customHeight="1" x14ac:dyDescent="0.25">
      <c r="A9" s="36"/>
      <c r="B9" s="3" t="s">
        <v>24</v>
      </c>
      <c r="C9" s="4">
        <f>C14+C19+C24+C29+C34+C39+C44+C49+C54+C59+C64+C69+C74+C79+C84+C89+C94</f>
        <v>333.39000000000152</v>
      </c>
      <c r="D9" s="5" t="e">
        <f>C9/#REF!-1</f>
        <v>#REF!</v>
      </c>
      <c r="E9" s="4">
        <f>E14+E19+E24+E29+E34+E39+E44+E49+E54+E59+E64+E69+E74+E79+E84+E89+E94</f>
        <v>294.49</v>
      </c>
      <c r="F9" s="5" t="e">
        <f>E9/#REF!-1</f>
        <v>#REF!</v>
      </c>
      <c r="G9" s="4">
        <f>G14+G19+G24+G29+G34+G39+G44+G49+G54+G59+G64+G69+G74+G79+G84+G89+G94</f>
        <v>347.22999999999826</v>
      </c>
      <c r="H9" s="5" t="e">
        <f>G9/#REF!-1</f>
        <v>#REF!</v>
      </c>
      <c r="I9" s="4">
        <f>I14+I19+I24+I29+I34+I39+I44+I49+I54+I59+I64+I69+I74+I79+I84+I89+I94</f>
        <v>335.38999999999754</v>
      </c>
      <c r="J9" s="5" t="e">
        <f>I9/#REF!-1</f>
        <v>#REF!</v>
      </c>
      <c r="K9" s="4">
        <f>K14+K19+K24+K29+K34+K39+K44+K49+K54+K59+K64+K69+K74+K79+K84+K89+K94</f>
        <v>369.27000000000476</v>
      </c>
      <c r="L9" s="5" t="e">
        <f>K9/#REF!-1</f>
        <v>#REF!</v>
      </c>
      <c r="M9" s="4">
        <f>M14+M19+M24+M29+M34+M39+M44+M49+M54+M59+M64+M69+M74+M79+M84+M89+M94</f>
        <v>383.6799999999991</v>
      </c>
      <c r="N9" s="5" t="e">
        <f>M9/#REF!-1</f>
        <v>#REF!</v>
      </c>
      <c r="O9" s="6">
        <f t="shared" si="0"/>
        <v>2063.4500000000012</v>
      </c>
      <c r="P9" s="7" t="e">
        <f>O9/SUM(#REF!,#REF!,#REF!,#REF!,#REF!,#REF!)-1</f>
        <v>#REF!</v>
      </c>
      <c r="Q9" s="50"/>
    </row>
    <row r="10" spans="1:17" ht="56.4" customHeight="1" x14ac:dyDescent="0.25">
      <c r="A10" s="24" t="s">
        <v>25</v>
      </c>
      <c r="B10" s="3" t="s">
        <v>20</v>
      </c>
      <c r="C10" s="4">
        <f>C11+C12+C13+C14</f>
        <v>349.53039999999964</v>
      </c>
      <c r="D10" s="5" t="e">
        <f>C10/#REF!-1</f>
        <v>#REF!</v>
      </c>
      <c r="E10" s="4">
        <f>E11+E12+E13+E14</f>
        <v>256.85550000000001</v>
      </c>
      <c r="F10" s="5" t="e">
        <f>E10/#REF!-1</f>
        <v>#REF!</v>
      </c>
      <c r="G10" s="4">
        <f>G11+G12+G13+G14</f>
        <v>356.8859999999994</v>
      </c>
      <c r="H10" s="5" t="e">
        <f>G10/#REF!-1</f>
        <v>#REF!</v>
      </c>
      <c r="I10" s="4">
        <f>I11+I12+I13+I14</f>
        <v>362.12700000000012</v>
      </c>
      <c r="J10" s="5" t="e">
        <f>I10/#REF!-1</f>
        <v>#REF!</v>
      </c>
      <c r="K10" s="4">
        <f>K11+K12+K13+K14</f>
        <v>353.1776999999999</v>
      </c>
      <c r="L10" s="5" t="e">
        <f>K10/#REF!-1</f>
        <v>#REF!</v>
      </c>
      <c r="M10" s="4">
        <f>M11+M12+M13+M14</f>
        <v>364.94590000000045</v>
      </c>
      <c r="N10" s="5" t="e">
        <f>M10/#REF!-1</f>
        <v>#REF!</v>
      </c>
      <c r="O10" s="6">
        <f t="shared" si="0"/>
        <v>2043.5224999999996</v>
      </c>
      <c r="P10" s="7" t="e">
        <f>O10/SUM(#REF!,#REF!,#REF!,#REF!,#REF!,#REF!)-1</f>
        <v>#REF!</v>
      </c>
      <c r="Q10" s="50"/>
    </row>
    <row r="11" spans="1:17" ht="56.4" customHeight="1" x14ac:dyDescent="0.25">
      <c r="A11" s="25"/>
      <c r="B11" s="3" t="s">
        <v>21</v>
      </c>
      <c r="C11" s="8">
        <f>[1]班线包车!C8</f>
        <v>323.88040000000001</v>
      </c>
      <c r="D11" s="5" t="e">
        <f>C11/#REF!-1</f>
        <v>#REF!</v>
      </c>
      <c r="E11" s="8">
        <f>[1]班线包车!E8</f>
        <v>236.0855</v>
      </c>
      <c r="F11" s="5" t="e">
        <f>E11/#REF!-1</f>
        <v>#REF!</v>
      </c>
      <c r="G11" s="8">
        <f>[1]班线包车!G8</f>
        <v>326.99599999999998</v>
      </c>
      <c r="H11" s="5" t="e">
        <f>G11/#REF!-1</f>
        <v>#REF!</v>
      </c>
      <c r="I11" s="8">
        <f>[1]班线包车!I8</f>
        <v>335.78699999999998</v>
      </c>
      <c r="J11" s="5" t="e">
        <f>I11/#REF!-1</f>
        <v>#REF!</v>
      </c>
      <c r="K11" s="8">
        <f>[1]班线包车!K8</f>
        <v>327.59769999999997</v>
      </c>
      <c r="L11" s="5" t="e">
        <f>K11/#REF!-1</f>
        <v>#REF!</v>
      </c>
      <c r="M11" s="8">
        <f>[1]班线包车!M8</f>
        <v>341.17590000000001</v>
      </c>
      <c r="N11" s="5" t="e">
        <f>M11/#REF!-1</f>
        <v>#REF!</v>
      </c>
      <c r="O11" s="6">
        <f t="shared" si="0"/>
        <v>1891.5225</v>
      </c>
      <c r="P11" s="7" t="e">
        <f>O11/SUM(#REF!,#REF!,#REF!,#REF!,#REF!,#REF!)-1</f>
        <v>#REF!</v>
      </c>
      <c r="Q11" s="50"/>
    </row>
    <row r="12" spans="1:17" ht="56.4" customHeight="1" x14ac:dyDescent="0.25">
      <c r="A12" s="25"/>
      <c r="B12" s="3" t="s">
        <v>22</v>
      </c>
      <c r="C12" s="8">
        <f>[1]公交!C9-[1]公交!C11</f>
        <v>25.649999999999636</v>
      </c>
      <c r="D12" s="5" t="e">
        <f>C12/#REF!-1</f>
        <v>#REF!</v>
      </c>
      <c r="E12" s="8">
        <f>[1]公交!E9-[1]公交!E11</f>
        <v>20.769999999999982</v>
      </c>
      <c r="F12" s="5" t="e">
        <f>E12/#REF!-1</f>
        <v>#REF!</v>
      </c>
      <c r="G12" s="8">
        <f>[1]公交!G9-[1]公交!G11</f>
        <v>29.889999999999418</v>
      </c>
      <c r="H12" s="5" t="e">
        <f>G12/#REF!-1</f>
        <v>#REF!</v>
      </c>
      <c r="I12" s="8">
        <f>[1]公交!I9-[1]公交!I11</f>
        <v>26.340000000000146</v>
      </c>
      <c r="J12" s="5" t="e">
        <f>I12/#REF!-1</f>
        <v>#REF!</v>
      </c>
      <c r="K12" s="8">
        <f>[1]公交!K9-[1]公交!K11</f>
        <v>25.579999999999927</v>
      </c>
      <c r="L12" s="5" t="e">
        <f>K12/#REF!-1</f>
        <v>#REF!</v>
      </c>
      <c r="M12" s="8">
        <f>[1]公交!M9-[1]公交!M11</f>
        <v>23.770000000000437</v>
      </c>
      <c r="N12" s="5" t="e">
        <f>M12/#REF!-1</f>
        <v>#REF!</v>
      </c>
      <c r="O12" s="6">
        <f t="shared" si="0"/>
        <v>151.99999999999955</v>
      </c>
      <c r="P12" s="7" t="e">
        <f>O12/SUM(#REF!,#REF!,#REF!,#REF!,#REF!,#REF!)-1</f>
        <v>#REF!</v>
      </c>
      <c r="Q12" s="50"/>
    </row>
    <row r="13" spans="1:17" ht="56.4" customHeight="1" x14ac:dyDescent="0.25">
      <c r="A13" s="37"/>
      <c r="B13" s="3" t="s">
        <v>23</v>
      </c>
      <c r="C13" s="8">
        <v>0</v>
      </c>
      <c r="D13" s="5" t="e">
        <f>C13/#REF!-1</f>
        <v>#REF!</v>
      </c>
      <c r="E13" s="8">
        <v>0</v>
      </c>
      <c r="F13" s="5" t="e">
        <f>E13/#REF!-1</f>
        <v>#REF!</v>
      </c>
      <c r="G13" s="8">
        <v>0</v>
      </c>
      <c r="H13" s="5" t="e">
        <f>G13/#REF!-1</f>
        <v>#REF!</v>
      </c>
      <c r="I13" s="8">
        <v>0</v>
      </c>
      <c r="J13" s="5" t="e">
        <f>I13/#REF!-1</f>
        <v>#REF!</v>
      </c>
      <c r="K13" s="8">
        <v>0</v>
      </c>
      <c r="L13" s="5" t="e">
        <f>K13/#REF!-1</f>
        <v>#REF!</v>
      </c>
      <c r="M13" s="8">
        <v>0</v>
      </c>
      <c r="N13" s="5" t="e">
        <f>M13/#REF!-1</f>
        <v>#REF!</v>
      </c>
      <c r="O13" s="6">
        <f t="shared" si="0"/>
        <v>0</v>
      </c>
      <c r="P13" s="7" t="e">
        <f>O13/SUM(#REF!,#REF!,#REF!,#REF!,#REF!,#REF!)-1</f>
        <v>#REF!</v>
      </c>
      <c r="Q13" s="50"/>
    </row>
    <row r="14" spans="1:17" ht="56.4" customHeight="1" thickBot="1" x14ac:dyDescent="0.3">
      <c r="A14" s="26"/>
      <c r="B14" s="3" t="s">
        <v>24</v>
      </c>
      <c r="C14" s="9">
        <v>0</v>
      </c>
      <c r="D14" s="5" t="e">
        <f>C14/#REF!-1</f>
        <v>#REF!</v>
      </c>
      <c r="E14" s="9">
        <v>0</v>
      </c>
      <c r="F14" s="5" t="e">
        <f>E14/#REF!-1</f>
        <v>#REF!</v>
      </c>
      <c r="G14" s="9">
        <v>0</v>
      </c>
      <c r="H14" s="5" t="e">
        <f>G14/#REF!-1</f>
        <v>#REF!</v>
      </c>
      <c r="I14" s="9">
        <v>0</v>
      </c>
      <c r="J14" s="5" t="e">
        <f>I14/#REF!-1</f>
        <v>#REF!</v>
      </c>
      <c r="K14" s="9">
        <v>0</v>
      </c>
      <c r="L14" s="5" t="e">
        <f>K14/#REF!-1</f>
        <v>#REF!</v>
      </c>
      <c r="M14" s="9">
        <v>0</v>
      </c>
      <c r="N14" s="5" t="e">
        <f>M14/#REF!-1</f>
        <v>#REF!</v>
      </c>
      <c r="O14" s="6">
        <f t="shared" si="0"/>
        <v>0</v>
      </c>
      <c r="P14" s="7" t="e">
        <f>O14/SUM(#REF!,#REF!,#REF!,#REF!,#REF!,#REF!)-1</f>
        <v>#REF!</v>
      </c>
      <c r="Q14" s="50"/>
    </row>
    <row r="15" spans="1:17" ht="56.4" customHeight="1" x14ac:dyDescent="0.25">
      <c r="A15" s="23" t="s">
        <v>26</v>
      </c>
      <c r="B15" s="3" t="s">
        <v>20</v>
      </c>
      <c r="C15" s="4">
        <f>C16+C17+C18+C19</f>
        <v>221.14136554154766</v>
      </c>
      <c r="D15" s="5" t="e">
        <f>C15/#REF!-1</f>
        <v>#REF!</v>
      </c>
      <c r="E15" s="4">
        <f>E16+E17+E18+E19</f>
        <v>222.03631347554125</v>
      </c>
      <c r="F15" s="5" t="e">
        <f>E15/#REF!-1</f>
        <v>#REF!</v>
      </c>
      <c r="G15" s="4">
        <f>G16+G17+G18+G19</f>
        <v>230.29764193612135</v>
      </c>
      <c r="H15" s="5" t="e">
        <f>G15/#REF!-1</f>
        <v>#REF!</v>
      </c>
      <c r="I15" s="4">
        <f>I16+I17+I18+I19</f>
        <v>227.88613824807811</v>
      </c>
      <c r="J15" s="5" t="e">
        <f>I15/#REF!-1</f>
        <v>#REF!</v>
      </c>
      <c r="K15" s="4">
        <f>K16+K17+K18+K19</f>
        <v>258.3009215520641</v>
      </c>
      <c r="L15" s="5" t="e">
        <f>K15/#REF!-1</f>
        <v>#REF!</v>
      </c>
      <c r="M15" s="4">
        <f>M16+M17+M18+M19</f>
        <v>253.03482452813498</v>
      </c>
      <c r="N15" s="5" t="e">
        <f>M15/#REF!-1</f>
        <v>#REF!</v>
      </c>
      <c r="O15" s="6">
        <f t="shared" si="0"/>
        <v>1412.6972052814874</v>
      </c>
      <c r="P15" s="7" t="e">
        <f>O15/SUM(#REF!,#REF!,#REF!,#REF!,#REF!,#REF!)-1</f>
        <v>#REF!</v>
      </c>
      <c r="Q15" s="50"/>
    </row>
    <row r="16" spans="1:17" ht="56.4" customHeight="1" x14ac:dyDescent="0.25">
      <c r="A16" s="24"/>
      <c r="B16" s="3" t="s">
        <v>21</v>
      </c>
      <c r="C16" s="8">
        <f>[1]班线包车!C10</f>
        <v>75.4816</v>
      </c>
      <c r="D16" s="5" t="e">
        <f>C16/#REF!-1</f>
        <v>#REF!</v>
      </c>
      <c r="E16" s="8">
        <f>[1]班线包车!E10</f>
        <v>84.623500000000007</v>
      </c>
      <c r="F16" s="5" t="e">
        <f>E16/#REF!-1</f>
        <v>#REF!</v>
      </c>
      <c r="G16" s="8">
        <f>[1]班线包车!G10</f>
        <v>79.369200000000006</v>
      </c>
      <c r="H16" s="5" t="e">
        <f>G16/#REF!-1</f>
        <v>#REF!</v>
      </c>
      <c r="I16" s="8">
        <f>[1]班线包车!I10</f>
        <v>78.374499999999998</v>
      </c>
      <c r="J16" s="5" t="e">
        <f>I16/#REF!-1</f>
        <v>#REF!</v>
      </c>
      <c r="K16" s="8">
        <f>[1]班线包车!K10</f>
        <v>75.5822</v>
      </c>
      <c r="L16" s="5" t="e">
        <f>K16/#REF!-1</f>
        <v>#REF!</v>
      </c>
      <c r="M16" s="8">
        <f>[1]班线包车!M10</f>
        <v>74.790899999999993</v>
      </c>
      <c r="N16" s="5" t="e">
        <f>M16/#REF!-1</f>
        <v>#REF!</v>
      </c>
      <c r="O16" s="6">
        <f t="shared" si="0"/>
        <v>468.22190000000001</v>
      </c>
      <c r="P16" s="7" t="e">
        <f>O16/SUM(#REF!,#REF!,#REF!,#REF!,#REF!,#REF!)-1</f>
        <v>#REF!</v>
      </c>
      <c r="Q16" s="50"/>
    </row>
    <row r="17" spans="1:17" ht="56.4" customHeight="1" x14ac:dyDescent="0.25">
      <c r="A17" s="25"/>
      <c r="B17" s="3" t="s">
        <v>22</v>
      </c>
      <c r="C17" s="8">
        <f>[1]公交!C13-[1]公交!C15</f>
        <v>106.04999999999995</v>
      </c>
      <c r="D17" s="5" t="e">
        <f>C17/#REF!-1</f>
        <v>#REF!</v>
      </c>
      <c r="E17" s="8">
        <f>[1]公交!E13-[1]公交!E15</f>
        <v>100.73000000000002</v>
      </c>
      <c r="F17" s="5" t="e">
        <f>E17/#REF!-1</f>
        <v>#REF!</v>
      </c>
      <c r="G17" s="8">
        <f>[1]公交!G13-[1]公交!G15</f>
        <v>111.80000000000007</v>
      </c>
      <c r="H17" s="5" t="e">
        <f>G17/#REF!-1</f>
        <v>#REF!</v>
      </c>
      <c r="I17" s="8">
        <f>[1]公交!I13-[1]公交!I15</f>
        <v>110.40000000000009</v>
      </c>
      <c r="J17" s="5" t="e">
        <f>I17/#REF!-1</f>
        <v>#REF!</v>
      </c>
      <c r="K17" s="8">
        <f>[1]公交!K13-[1]公交!K15</f>
        <v>141.40000000000009</v>
      </c>
      <c r="L17" s="5" t="e">
        <f>K17/#REF!-1</f>
        <v>#REF!</v>
      </c>
      <c r="M17" s="8">
        <f>[1]公交!M13-[1]公交!M15</f>
        <v>135.89999999999998</v>
      </c>
      <c r="N17" s="5" t="e">
        <f>M17/#REF!-1</f>
        <v>#REF!</v>
      </c>
      <c r="O17" s="6">
        <f t="shared" si="0"/>
        <v>706.2800000000002</v>
      </c>
      <c r="P17" s="7" t="e">
        <f>O17/SUM(#REF!,#REF!,#REF!,#REF!,#REF!,#REF!)-1</f>
        <v>#REF!</v>
      </c>
      <c r="Q17" s="50"/>
    </row>
    <row r="18" spans="1:17" ht="56.4" customHeight="1" x14ac:dyDescent="0.25">
      <c r="A18" s="37"/>
      <c r="B18" s="3" t="s">
        <v>23</v>
      </c>
      <c r="C18" s="8">
        <f>[1]出租!C13-[1]出租!C15</f>
        <v>26.009999999999991</v>
      </c>
      <c r="D18" s="5" t="e">
        <f>C18/#REF!-1</f>
        <v>#REF!</v>
      </c>
      <c r="E18" s="8">
        <f>[1]出租!E13-[1]出租!E15</f>
        <v>24.860000000000014</v>
      </c>
      <c r="F18" s="5" t="e">
        <f>E18/#REF!-1</f>
        <v>#REF!</v>
      </c>
      <c r="G18" s="8">
        <f>[1]出租!G13-[1]出租!G15</f>
        <v>25.199999999999989</v>
      </c>
      <c r="H18" s="5" t="e">
        <f>G18/#REF!-1</f>
        <v>#REF!</v>
      </c>
      <c r="I18" s="8">
        <f>[1]出租!I13-[1]出租!I15</f>
        <v>26.129999999999995</v>
      </c>
      <c r="J18" s="5" t="e">
        <f>I18/#REF!-1</f>
        <v>#REF!</v>
      </c>
      <c r="K18" s="8">
        <f>[1]出租!K13-[1]出租!K15</f>
        <v>25.70999999999998</v>
      </c>
      <c r="L18" s="5" t="e">
        <f>K18/#REF!-1</f>
        <v>#REF!</v>
      </c>
      <c r="M18" s="8">
        <f>[1]出租!M13-[1]出租!M15</f>
        <v>24.509999999999991</v>
      </c>
      <c r="N18" s="5" t="e">
        <f>M18/#REF!-1</f>
        <v>#REF!</v>
      </c>
      <c r="O18" s="6">
        <f t="shared" si="0"/>
        <v>152.41999999999996</v>
      </c>
      <c r="P18" s="7" t="e">
        <f>O18/SUM(#REF!,#REF!,#REF!,#REF!,#REF!,#REF!)-1</f>
        <v>#REF!</v>
      </c>
      <c r="Q18" s="50"/>
    </row>
    <row r="19" spans="1:17" ht="56.4" customHeight="1" thickBot="1" x14ac:dyDescent="0.3">
      <c r="A19" s="26"/>
      <c r="B19" s="3" t="s">
        <v>24</v>
      </c>
      <c r="C19" s="9">
        <f>[1]网约车!C13-[1]网约车!C15</f>
        <v>13.599765541547697</v>
      </c>
      <c r="D19" s="5" t="e">
        <f>C19/#REF!-1</f>
        <v>#REF!</v>
      </c>
      <c r="E19" s="9">
        <f>[1]网约车!E13-[1]网约车!E15</f>
        <v>11.822813475541196</v>
      </c>
      <c r="F19" s="5" t="e">
        <f>E19/#REF!-1</f>
        <v>#REF!</v>
      </c>
      <c r="G19" s="9">
        <f>[1]网约车!G13-[1]网约车!G15</f>
        <v>13.928441936121303</v>
      </c>
      <c r="H19" s="5" t="e">
        <f>G19/#REF!-1</f>
        <v>#REF!</v>
      </c>
      <c r="I19" s="9">
        <f>[1]网约车!I13-[1]网约车!I15</f>
        <v>12.981638248077999</v>
      </c>
      <c r="J19" s="5" t="e">
        <f>I19/#REF!-1</f>
        <v>#REF!</v>
      </c>
      <c r="K19" s="9">
        <f>[1]网约车!K13-[1]网约车!K15</f>
        <v>15.608721552063997</v>
      </c>
      <c r="L19" s="5" t="e">
        <f>K19/#REF!-1</f>
        <v>#REF!</v>
      </c>
      <c r="M19" s="9">
        <f>[1]网约车!M13-[1]网约车!M15</f>
        <v>17.833924528135014</v>
      </c>
      <c r="N19" s="5" t="e">
        <f>M19/#REF!-1</f>
        <v>#REF!</v>
      </c>
      <c r="O19" s="6">
        <f t="shared" si="0"/>
        <v>85.775305281487206</v>
      </c>
      <c r="P19" s="7" t="e">
        <f>O19/SUM(#REF!,#REF!,#REF!,#REF!,#REF!,#REF!)-1</f>
        <v>#REF!</v>
      </c>
      <c r="Q19" s="50"/>
    </row>
    <row r="20" spans="1:17" ht="56.4" customHeight="1" x14ac:dyDescent="0.25">
      <c r="A20" s="23" t="s">
        <v>27</v>
      </c>
      <c r="B20" s="3" t="s">
        <v>20</v>
      </c>
      <c r="C20" s="4">
        <f>C21+C22+C23+C24</f>
        <v>173.23414292578002</v>
      </c>
      <c r="D20" s="5" t="e">
        <f>C20/#REF!-1</f>
        <v>#REF!</v>
      </c>
      <c r="E20" s="4">
        <f>E21+E22+E23+E24</f>
        <v>186.93465791145701</v>
      </c>
      <c r="F20" s="5" t="e">
        <f>E20/#REF!-1</f>
        <v>#REF!</v>
      </c>
      <c r="G20" s="4">
        <f>G21+G22+G23+G24</f>
        <v>188.96605988183109</v>
      </c>
      <c r="H20" s="5" t="e">
        <f>G20/#REF!-1</f>
        <v>#REF!</v>
      </c>
      <c r="I20" s="4">
        <f>I21+I22+I23+I24</f>
        <v>204.52504718293008</v>
      </c>
      <c r="J20" s="5" t="e">
        <f>I20/#REF!-1</f>
        <v>#REF!</v>
      </c>
      <c r="K20" s="4">
        <f>K21+K22+K23+K24</f>
        <v>201.41128924791909</v>
      </c>
      <c r="L20" s="5" t="e">
        <f>K20/#REF!-1</f>
        <v>#REF!</v>
      </c>
      <c r="M20" s="4">
        <f>M21+M22+M23+M24</f>
        <v>199.09037968972115</v>
      </c>
      <c r="N20" s="5" t="e">
        <f>M20/#REF!-1</f>
        <v>#REF!</v>
      </c>
      <c r="O20" s="6">
        <f t="shared" si="0"/>
        <v>1154.1615768396384</v>
      </c>
      <c r="P20" s="7" t="e">
        <f>O20/SUM(#REF!,#REF!,#REF!,#REF!,#REF!,#REF!)-1</f>
        <v>#REF!</v>
      </c>
      <c r="Q20" s="50"/>
    </row>
    <row r="21" spans="1:17" ht="56.4" customHeight="1" x14ac:dyDescent="0.25">
      <c r="A21" s="24"/>
      <c r="B21" s="3" t="s">
        <v>21</v>
      </c>
      <c r="C21" s="8">
        <f>[1]班线包车!C14</f>
        <v>44.256100000000004</v>
      </c>
      <c r="D21" s="5" t="e">
        <f>C21/#REF!-1</f>
        <v>#REF!</v>
      </c>
      <c r="E21" s="8">
        <f>[1]班线包车!E14</f>
        <v>64.757800000000003</v>
      </c>
      <c r="F21" s="5" t="e">
        <f>E21/#REF!-1</f>
        <v>#REF!</v>
      </c>
      <c r="G21" s="8">
        <f>[1]班线包车!G14</f>
        <v>60.402799999999999</v>
      </c>
      <c r="H21" s="5" t="e">
        <f>G21/#REF!-1</f>
        <v>#REF!</v>
      </c>
      <c r="I21" s="8">
        <f>[1]班线包车!I14</f>
        <v>68.256</v>
      </c>
      <c r="J21" s="5" t="e">
        <f>I21/#REF!-1</f>
        <v>#REF!</v>
      </c>
      <c r="K21" s="8">
        <f>[1]班线包车!K14</f>
        <v>66.075299999999999</v>
      </c>
      <c r="L21" s="5" t="e">
        <f>K21/#REF!-1</f>
        <v>#REF!</v>
      </c>
      <c r="M21" s="8">
        <f>[1]班线包车!M14</f>
        <v>57.514699999999998</v>
      </c>
      <c r="N21" s="5" t="e">
        <f>M21/#REF!-1</f>
        <v>#REF!</v>
      </c>
      <c r="O21" s="6">
        <f t="shared" si="0"/>
        <v>361.2627</v>
      </c>
      <c r="P21" s="7" t="e">
        <f>O21/SUM(#REF!,#REF!,#REF!,#REF!,#REF!,#REF!)-1</f>
        <v>#REF!</v>
      </c>
      <c r="Q21" s="50"/>
    </row>
    <row r="22" spans="1:17" ht="56.4" customHeight="1" x14ac:dyDescent="0.25">
      <c r="A22" s="25"/>
      <c r="B22" s="3" t="s">
        <v>22</v>
      </c>
      <c r="C22" s="8">
        <f>[1]公交!C17-[1]公交!C19</f>
        <v>115.25</v>
      </c>
      <c r="D22" s="5" t="e">
        <f>C22/#REF!-1</f>
        <v>#REF!</v>
      </c>
      <c r="E22" s="8">
        <f>[1]公交!E17-[1]公交!E19</f>
        <v>111.24000000000001</v>
      </c>
      <c r="F22" s="5" t="e">
        <f>E22/#REF!-1</f>
        <v>#REF!</v>
      </c>
      <c r="G22" s="8">
        <f>[1]公交!G17-[1]公交!G19</f>
        <v>112.62000000000012</v>
      </c>
      <c r="H22" s="5" t="e">
        <f>G22/#REF!-1</f>
        <v>#REF!</v>
      </c>
      <c r="I22" s="8">
        <f>[1]公交!I17-[1]公交!I19</f>
        <v>122.17000000000007</v>
      </c>
      <c r="J22" s="5" t="e">
        <f>I22/#REF!-1</f>
        <v>#REF!</v>
      </c>
      <c r="K22" s="8">
        <f>[1]公交!K17-[1]公交!K19</f>
        <v>119.16000000000008</v>
      </c>
      <c r="L22" s="5" t="e">
        <f>K22/#REF!-1</f>
        <v>#REF!</v>
      </c>
      <c r="M22" s="8">
        <f>[1]公交!M17-[1]公交!M19</f>
        <v>124.86000000000013</v>
      </c>
      <c r="N22" s="5" t="e">
        <f>M22/#REF!-1</f>
        <v>#REF!</v>
      </c>
      <c r="O22" s="6">
        <f t="shared" si="0"/>
        <v>705.30000000000041</v>
      </c>
      <c r="P22" s="7" t="e">
        <f>O22/SUM(#REF!,#REF!,#REF!,#REF!,#REF!,#REF!)-1</f>
        <v>#REF!</v>
      </c>
      <c r="Q22" s="50"/>
    </row>
    <row r="23" spans="1:17" ht="56.4" customHeight="1" x14ac:dyDescent="0.25">
      <c r="A23" s="37"/>
      <c r="B23" s="3" t="s">
        <v>23</v>
      </c>
      <c r="C23" s="8">
        <f>[1]出租!C17-[1]出租!C19</f>
        <v>3.0600000000000023</v>
      </c>
      <c r="D23" s="5" t="e">
        <f>C23/#REF!-1</f>
        <v>#REF!</v>
      </c>
      <c r="E23" s="8">
        <f>[1]出租!E17-[1]出租!E19</f>
        <v>1.8199999999999932</v>
      </c>
      <c r="F23" s="5" t="e">
        <f>E23/#REF!-1</f>
        <v>#REF!</v>
      </c>
      <c r="G23" s="8">
        <f>[1]出租!G17-[1]出租!G19</f>
        <v>2.0099999999999909</v>
      </c>
      <c r="H23" s="5" t="e">
        <f>G23/#REF!-1</f>
        <v>#REF!</v>
      </c>
      <c r="I23" s="8">
        <f>[1]出租!I17-[1]出租!I19</f>
        <v>1.910000000000025</v>
      </c>
      <c r="J23" s="5" t="e">
        <f>I23/#REF!-1</f>
        <v>#REF!</v>
      </c>
      <c r="K23" s="8">
        <f>[1]出租!K17-[1]出租!K19</f>
        <v>2.2699999999999818</v>
      </c>
      <c r="L23" s="5" t="e">
        <f>K23/#REF!-1</f>
        <v>#REF!</v>
      </c>
      <c r="M23" s="8">
        <f>[1]出租!M17-[1]出租!M19</f>
        <v>1.9499999999999886</v>
      </c>
      <c r="N23" s="5" t="e">
        <f>M23/#REF!-1</f>
        <v>#REF!</v>
      </c>
      <c r="O23" s="6">
        <f t="shared" si="0"/>
        <v>13.019999999999982</v>
      </c>
      <c r="P23" s="7" t="e">
        <f>O23/SUM(#REF!,#REF!,#REF!,#REF!,#REF!,#REF!)-1</f>
        <v>#REF!</v>
      </c>
      <c r="Q23" s="50"/>
    </row>
    <row r="24" spans="1:17" ht="56.4" customHeight="1" thickBot="1" x14ac:dyDescent="0.3">
      <c r="A24" s="26"/>
      <c r="B24" s="3" t="s">
        <v>24</v>
      </c>
      <c r="C24" s="9">
        <f>[1]网约车!C17-[1]网约车!C19</f>
        <v>10.668042925780014</v>
      </c>
      <c r="D24" s="5" t="e">
        <f>C24/#REF!-1</f>
        <v>#REF!</v>
      </c>
      <c r="E24" s="9">
        <f>[1]网约车!E17-[1]网约车!E19</f>
        <v>9.1168579114570036</v>
      </c>
      <c r="F24" s="5" t="e">
        <f>E24/#REF!-1</f>
        <v>#REF!</v>
      </c>
      <c r="G24" s="9">
        <f>[1]网约车!G17-[1]网约车!G19</f>
        <v>13.933259881830963</v>
      </c>
      <c r="H24" s="5" t="e">
        <f>G24/#REF!-1</f>
        <v>#REF!</v>
      </c>
      <c r="I24" s="9">
        <f>[1]网约车!I17-[1]网约车!I19</f>
        <v>12.189047182929983</v>
      </c>
      <c r="J24" s="5" t="e">
        <f>I24/#REF!-1</f>
        <v>#REF!</v>
      </c>
      <c r="K24" s="9">
        <f>[1]网约车!K17-[1]网约车!K19</f>
        <v>13.905989247919024</v>
      </c>
      <c r="L24" s="5" t="e">
        <f>K24/#REF!-1</f>
        <v>#REF!</v>
      </c>
      <c r="M24" s="9">
        <f>[1]网约车!M17-[1]网约车!M19</f>
        <v>14.765679689721026</v>
      </c>
      <c r="N24" s="5" t="e">
        <f>M24/#REF!-1</f>
        <v>#REF!</v>
      </c>
      <c r="O24" s="6">
        <f t="shared" si="0"/>
        <v>74.578876839638014</v>
      </c>
      <c r="P24" s="7" t="e">
        <f>O24/SUM(#REF!,#REF!,#REF!,#REF!,#REF!,#REF!)-1</f>
        <v>#REF!</v>
      </c>
      <c r="Q24" s="50"/>
    </row>
    <row r="25" spans="1:17" ht="56.4" customHeight="1" x14ac:dyDescent="0.25">
      <c r="A25" s="23" t="s">
        <v>28</v>
      </c>
      <c r="B25" s="3" t="s">
        <v>20</v>
      </c>
      <c r="C25" s="4">
        <f>C26+C27+C28+C29</f>
        <v>266.58459094165198</v>
      </c>
      <c r="D25" s="5" t="e">
        <f>C25/#REF!-1</f>
        <v>#REF!</v>
      </c>
      <c r="E25" s="4">
        <f>E26+E27+E28+E29</f>
        <v>302.95420854876113</v>
      </c>
      <c r="F25" s="5" t="e">
        <f>E25/#REF!-1</f>
        <v>#REF!</v>
      </c>
      <c r="G25" s="4">
        <f>G26+G27+G28+G29</f>
        <v>318.38102578948792</v>
      </c>
      <c r="H25" s="5" t="e">
        <f>G25/#REF!-1</f>
        <v>#REF!</v>
      </c>
      <c r="I25" s="4">
        <f>I26+I27+I28+I29</f>
        <v>358.34074808294099</v>
      </c>
      <c r="J25" s="5" t="e">
        <f>I25/#REF!-1</f>
        <v>#REF!</v>
      </c>
      <c r="K25" s="4">
        <f>K26+K27+K28+K29</f>
        <v>409.31081562906513</v>
      </c>
      <c r="L25" s="5" t="e">
        <f>K25/#REF!-1</f>
        <v>#REF!</v>
      </c>
      <c r="M25" s="4">
        <f>M26+M27+M28+M29</f>
        <v>385.37890093797802</v>
      </c>
      <c r="N25" s="5" t="e">
        <f>M25/#REF!-1</f>
        <v>#REF!</v>
      </c>
      <c r="O25" s="6">
        <f t="shared" si="0"/>
        <v>2040.950289929885</v>
      </c>
      <c r="P25" s="7" t="e">
        <f>O25/SUM(#REF!,#REF!,#REF!,#REF!,#REF!,#REF!)-1</f>
        <v>#REF!</v>
      </c>
      <c r="Q25" s="50"/>
    </row>
    <row r="26" spans="1:17" ht="56.4" customHeight="1" x14ac:dyDescent="0.25">
      <c r="A26" s="24"/>
      <c r="B26" s="3" t="s">
        <v>21</v>
      </c>
      <c r="C26" s="8">
        <f>[1]班线包车!C18</f>
        <v>178.5701</v>
      </c>
      <c r="D26" s="5" t="e">
        <f>C26/#REF!-1</f>
        <v>#REF!</v>
      </c>
      <c r="E26" s="8">
        <f>[1]班线包车!E18</f>
        <v>215.5515</v>
      </c>
      <c r="F26" s="5" t="e">
        <f>E26/#REF!-1</f>
        <v>#REF!</v>
      </c>
      <c r="G26" s="8">
        <f>[1]班线包车!G18</f>
        <v>211.3526</v>
      </c>
      <c r="H26" s="5" t="e">
        <f>G26/#REF!-1</f>
        <v>#REF!</v>
      </c>
      <c r="I26" s="8">
        <f>[1]班线包车!I18</f>
        <v>243.59989999999999</v>
      </c>
      <c r="J26" s="5" t="e">
        <f>I26/#REF!-1</f>
        <v>#REF!</v>
      </c>
      <c r="K26" s="8">
        <f>[1]班线包车!K18</f>
        <v>277.37639999999999</v>
      </c>
      <c r="L26" s="5" t="e">
        <f>K26/#REF!-1</f>
        <v>#REF!</v>
      </c>
      <c r="M26" s="8">
        <f>[1]班线包车!M18</f>
        <v>250.6952</v>
      </c>
      <c r="N26" s="5" t="e">
        <f>M26/#REF!-1</f>
        <v>#REF!</v>
      </c>
      <c r="O26" s="6">
        <f t="shared" si="0"/>
        <v>1377.1457</v>
      </c>
      <c r="P26" s="7" t="e">
        <f>O26/SUM(#REF!,#REF!,#REF!,#REF!,#REF!,#REF!)-1</f>
        <v>#REF!</v>
      </c>
      <c r="Q26" s="50"/>
    </row>
    <row r="27" spans="1:17" ht="56.4" customHeight="1" x14ac:dyDescent="0.25">
      <c r="A27" s="24"/>
      <c r="B27" s="3" t="s">
        <v>22</v>
      </c>
      <c r="C27" s="8">
        <f>[1]公交!C21-[1]公交!C23</f>
        <v>40.970000000000027</v>
      </c>
      <c r="D27" s="5" t="e">
        <f>C27/#REF!-1</f>
        <v>#REF!</v>
      </c>
      <c r="E27" s="8">
        <f>[1]公交!E21-[1]公交!E23</f>
        <v>38.560000000000059</v>
      </c>
      <c r="F27" s="5" t="e">
        <f>E27/#REF!-1</f>
        <v>#REF!</v>
      </c>
      <c r="G27" s="8">
        <f>[1]公交!G21-[1]公交!G23</f>
        <v>32.519999999999982</v>
      </c>
      <c r="H27" s="5" t="e">
        <f>G27/#REF!-1</f>
        <v>#REF!</v>
      </c>
      <c r="I27" s="8">
        <f>[1]公交!I21-[1]公交!I23</f>
        <v>31.470000000000027</v>
      </c>
      <c r="J27" s="5" t="e">
        <f>I27/#REF!-1</f>
        <v>#REF!</v>
      </c>
      <c r="K27" s="8">
        <f>[1]公交!K21-[1]公交!K23</f>
        <v>41.1400000000001</v>
      </c>
      <c r="L27" s="5" t="e">
        <f>K27/#REF!-1</f>
        <v>#REF!</v>
      </c>
      <c r="M27" s="8">
        <f>[1]公交!M21-[1]公交!M23</f>
        <v>42.970000000000027</v>
      </c>
      <c r="N27" s="5" t="e">
        <f>M27/#REF!-1</f>
        <v>#REF!</v>
      </c>
      <c r="O27" s="6">
        <f t="shared" si="0"/>
        <v>227.63000000000022</v>
      </c>
      <c r="P27" s="7" t="e">
        <f>O27/SUM(#REF!,#REF!,#REF!,#REF!,#REF!,#REF!)-1</f>
        <v>#REF!</v>
      </c>
      <c r="Q27" s="50"/>
    </row>
    <row r="28" spans="1:17" ht="56.4" customHeight="1" x14ac:dyDescent="0.25">
      <c r="A28" s="25"/>
      <c r="B28" s="3" t="s">
        <v>23</v>
      </c>
      <c r="C28" s="8">
        <f>[1]出租!C21-[1]出租!C23</f>
        <v>27.439999999999941</v>
      </c>
      <c r="D28" s="5" t="e">
        <f>C28/#REF!-1</f>
        <v>#REF!</v>
      </c>
      <c r="E28" s="8">
        <f>[1]出租!E21-[1]出租!E23</f>
        <v>29.940000000000055</v>
      </c>
      <c r="F28" s="5" t="e">
        <f>E28/#REF!-1</f>
        <v>#REF!</v>
      </c>
      <c r="G28" s="8">
        <f>[1]出租!G21-[1]出租!G23</f>
        <v>40.92999999999995</v>
      </c>
      <c r="H28" s="5" t="e">
        <f>G28/#REF!-1</f>
        <v>#REF!</v>
      </c>
      <c r="I28" s="8">
        <f>[1]出租!I21-[1]出租!I23</f>
        <v>45.649999999999977</v>
      </c>
      <c r="J28" s="5" t="e">
        <f>I28/#REF!-1</f>
        <v>#REF!</v>
      </c>
      <c r="K28" s="8">
        <f>[1]出租!K21-[1]出租!K23</f>
        <v>48.430000000000064</v>
      </c>
      <c r="L28" s="5" t="e">
        <f>K28/#REF!-1</f>
        <v>#REF!</v>
      </c>
      <c r="M28" s="8">
        <f>[1]出租!M21-[1]出租!M23</f>
        <v>47.75</v>
      </c>
      <c r="N28" s="5" t="e">
        <f>M28/#REF!-1</f>
        <v>#REF!</v>
      </c>
      <c r="O28" s="6">
        <f t="shared" si="0"/>
        <v>240.14</v>
      </c>
      <c r="P28" s="7" t="e">
        <f>O28/SUM(#REF!,#REF!,#REF!,#REF!,#REF!,#REF!)-1</f>
        <v>#REF!</v>
      </c>
      <c r="Q28" s="50"/>
    </row>
    <row r="29" spans="1:17" ht="56.4" customHeight="1" thickBot="1" x14ac:dyDescent="0.3">
      <c r="A29" s="26"/>
      <c r="B29" s="3" t="s">
        <v>24</v>
      </c>
      <c r="C29" s="9">
        <f>[1]网约车!C21-[1]网约车!C23</f>
        <v>19.604490941651989</v>
      </c>
      <c r="D29" s="5" t="e">
        <f>C29/#REF!-1</f>
        <v>#REF!</v>
      </c>
      <c r="E29" s="9">
        <f>[1]网约车!E21-[1]网约车!E23</f>
        <v>18.902708548761012</v>
      </c>
      <c r="F29" s="5" t="e">
        <f>E29/#REF!-1</f>
        <v>#REF!</v>
      </c>
      <c r="G29" s="9">
        <f>[1]网约车!G21-[1]网约车!G23</f>
        <v>33.578425789487994</v>
      </c>
      <c r="H29" s="5" t="e">
        <f>G29/#REF!-1</f>
        <v>#REF!</v>
      </c>
      <c r="I29" s="9">
        <f>[1]网约车!I21-[1]网约车!I23</f>
        <v>37.620848082940995</v>
      </c>
      <c r="J29" s="5" t="e">
        <f>I29/#REF!-1</f>
        <v>#REF!</v>
      </c>
      <c r="K29" s="9">
        <f>[1]网约车!K21-[1]网约车!K23</f>
        <v>42.364415629064979</v>
      </c>
      <c r="L29" s="5" t="e">
        <f>K29/#REF!-1</f>
        <v>#REF!</v>
      </c>
      <c r="M29" s="9">
        <f>[1]网约车!M21-[1]网约车!M23</f>
        <v>43.96370093797799</v>
      </c>
      <c r="N29" s="5" t="e">
        <f>M29/#REF!-1</f>
        <v>#REF!</v>
      </c>
      <c r="O29" s="6">
        <f t="shared" si="0"/>
        <v>196.03458992988496</v>
      </c>
      <c r="P29" s="7" t="e">
        <f>O29/SUM(#REF!,#REF!,#REF!,#REF!,#REF!,#REF!)-1</f>
        <v>#REF!</v>
      </c>
      <c r="Q29" s="50"/>
    </row>
    <row r="30" spans="1:17" ht="56.4" customHeight="1" x14ac:dyDescent="0.25">
      <c r="A30" s="23" t="s">
        <v>29</v>
      </c>
      <c r="B30" s="3" t="s">
        <v>20</v>
      </c>
      <c r="C30" s="4">
        <f>C31+C32+C33+C34</f>
        <v>394.46178210410187</v>
      </c>
      <c r="D30" s="5" t="e">
        <f>C30/#REF!-1</f>
        <v>#REF!</v>
      </c>
      <c r="E30" s="4">
        <f>E31+E32+E33+E34</f>
        <v>423.81780486055305</v>
      </c>
      <c r="F30" s="5" t="e">
        <f>E30/#REF!-1</f>
        <v>#REF!</v>
      </c>
      <c r="G30" s="4">
        <f>G31+G32+G33+G34</f>
        <v>414.65278451551518</v>
      </c>
      <c r="H30" s="5" t="e">
        <f>G30/#REF!-1</f>
        <v>#REF!</v>
      </c>
      <c r="I30" s="4">
        <f>I31+I32+I33+I34</f>
        <v>413.64226331416802</v>
      </c>
      <c r="J30" s="5" t="e">
        <f>I30/#REF!-1</f>
        <v>#REF!</v>
      </c>
      <c r="K30" s="4">
        <f>K31+K32+K33+K34</f>
        <v>424.47361360656203</v>
      </c>
      <c r="L30" s="5" t="e">
        <f>K30/#REF!-1</f>
        <v>#REF!</v>
      </c>
      <c r="M30" s="4">
        <f>M31+M32+M33+M34</f>
        <v>421.20567726406512</v>
      </c>
      <c r="N30" s="5" t="e">
        <f>M30/#REF!-1</f>
        <v>#REF!</v>
      </c>
      <c r="O30" s="6">
        <f t="shared" si="0"/>
        <v>2492.2539256649652</v>
      </c>
      <c r="P30" s="7" t="e">
        <f>O30/SUM(#REF!,#REF!,#REF!,#REF!,#REF!,#REF!)-1</f>
        <v>#REF!</v>
      </c>
      <c r="Q30" s="50"/>
    </row>
    <row r="31" spans="1:17" ht="56.4" customHeight="1" x14ac:dyDescent="0.25">
      <c r="A31" s="24"/>
      <c r="B31" s="3" t="s">
        <v>21</v>
      </c>
      <c r="C31" s="8">
        <f>[1]班线包车!C22</f>
        <v>103.0089</v>
      </c>
      <c r="D31" s="5" t="e">
        <f>C31/#REF!-1</f>
        <v>#REF!</v>
      </c>
      <c r="E31" s="8">
        <f>[1]班线包车!E22</f>
        <v>126.68640000000001</v>
      </c>
      <c r="F31" s="5" t="e">
        <f>E31/#REF!-1</f>
        <v>#REF!</v>
      </c>
      <c r="G31" s="8">
        <f>[1]班线包车!G22</f>
        <v>116.56180000000001</v>
      </c>
      <c r="H31" s="5" t="e">
        <f>G31/#REF!-1</f>
        <v>#REF!</v>
      </c>
      <c r="I31" s="8">
        <f>[1]班线包车!I22</f>
        <v>121.93600000000001</v>
      </c>
      <c r="J31" s="5" t="e">
        <f>I31/#REF!-1</f>
        <v>#REF!</v>
      </c>
      <c r="K31" s="8">
        <f>[1]班线包车!K22</f>
        <v>120.2889</v>
      </c>
      <c r="L31" s="5" t="e">
        <f>K31/#REF!-1</f>
        <v>#REF!</v>
      </c>
      <c r="M31" s="8">
        <f>[1]班线包车!M22</f>
        <v>113.3073</v>
      </c>
      <c r="N31" s="5" t="e">
        <f>M31/#REF!-1</f>
        <v>#REF!</v>
      </c>
      <c r="O31" s="6">
        <f t="shared" si="0"/>
        <v>701.78930000000014</v>
      </c>
      <c r="P31" s="7" t="e">
        <f>O31/SUM(#REF!,#REF!,#REF!,#REF!,#REF!,#REF!)-1</f>
        <v>#REF!</v>
      </c>
      <c r="Q31" s="50"/>
    </row>
    <row r="32" spans="1:17" ht="56.4" customHeight="1" x14ac:dyDescent="0.25">
      <c r="A32" s="24"/>
      <c r="B32" s="3" t="s">
        <v>22</v>
      </c>
      <c r="C32" s="8">
        <f>[1]公交!C25-[1]公交!C27</f>
        <v>175.89999999999986</v>
      </c>
      <c r="D32" s="5" t="e">
        <f>C32/#REF!-1</f>
        <v>#REF!</v>
      </c>
      <c r="E32" s="8">
        <f>[1]公交!E25-[1]公交!E27</f>
        <v>190.5</v>
      </c>
      <c r="F32" s="5" t="e">
        <f>E32/#REF!-1</f>
        <v>#REF!</v>
      </c>
      <c r="G32" s="8">
        <f>[1]公交!G25-[1]公交!G27</f>
        <v>182.06000000000017</v>
      </c>
      <c r="H32" s="5" t="e">
        <f>G32/#REF!-1</f>
        <v>#REF!</v>
      </c>
      <c r="I32" s="8">
        <f>[1]公交!I25-[1]公交!I27</f>
        <v>184.46000000000004</v>
      </c>
      <c r="J32" s="5" t="e">
        <f>I32/#REF!-1</f>
        <v>#REF!</v>
      </c>
      <c r="K32" s="8">
        <f>[1]公交!K25-[1]公交!K27</f>
        <v>192.51999999999998</v>
      </c>
      <c r="L32" s="5" t="e">
        <f>K32/#REF!-1</f>
        <v>#REF!</v>
      </c>
      <c r="M32" s="8">
        <f>[1]公交!M25-[1]公交!M27</f>
        <v>194.20000000000005</v>
      </c>
      <c r="N32" s="5" t="e">
        <f>M32/#REF!-1</f>
        <v>#REF!</v>
      </c>
      <c r="O32" s="6">
        <f t="shared" si="0"/>
        <v>1119.6400000000001</v>
      </c>
      <c r="P32" s="7" t="e">
        <f>O32/SUM(#REF!,#REF!,#REF!,#REF!,#REF!,#REF!)-1</f>
        <v>#REF!</v>
      </c>
      <c r="Q32" s="50"/>
    </row>
    <row r="33" spans="1:17" ht="56.4" customHeight="1" x14ac:dyDescent="0.25">
      <c r="A33" s="25"/>
      <c r="B33" s="3" t="s">
        <v>23</v>
      </c>
      <c r="C33" s="8">
        <f>[1]出租!C25-[1]出租!C27</f>
        <v>50.970000000000027</v>
      </c>
      <c r="D33" s="5" t="e">
        <f>C33/#REF!-1</f>
        <v>#REF!</v>
      </c>
      <c r="E33" s="8">
        <f>[1]出租!E25-[1]出租!E27</f>
        <v>50.04000000000002</v>
      </c>
      <c r="F33" s="5" t="e">
        <f>E33/#REF!-1</f>
        <v>#REF!</v>
      </c>
      <c r="G33" s="8">
        <f>[1]出租!G25-[1]出租!G27</f>
        <v>53</v>
      </c>
      <c r="H33" s="5" t="e">
        <f>G33/#REF!-1</f>
        <v>#REF!</v>
      </c>
      <c r="I33" s="8">
        <f>[1]出租!I25-[1]出租!I27</f>
        <v>49.21999999999997</v>
      </c>
      <c r="J33" s="5" t="e">
        <f>I33/#REF!-1</f>
        <v>#REF!</v>
      </c>
      <c r="K33" s="8">
        <f>[1]出租!K25-[1]出租!K27</f>
        <v>49.410000000000025</v>
      </c>
      <c r="L33" s="5" t="e">
        <f>K33/#REF!-1</f>
        <v>#REF!</v>
      </c>
      <c r="M33" s="8">
        <f>[1]出租!M25-[1]出租!M27</f>
        <v>51.140000000000043</v>
      </c>
      <c r="N33" s="5" t="e">
        <f>M33/#REF!-1</f>
        <v>#REF!</v>
      </c>
      <c r="O33" s="6">
        <f t="shared" si="0"/>
        <v>303.78000000000009</v>
      </c>
      <c r="P33" s="7" t="e">
        <f>O33/SUM(#REF!,#REF!,#REF!,#REF!,#REF!,#REF!)-1</f>
        <v>#REF!</v>
      </c>
      <c r="Q33" s="50"/>
    </row>
    <row r="34" spans="1:17" ht="56.4" customHeight="1" thickBot="1" x14ac:dyDescent="0.3">
      <c r="A34" s="26"/>
      <c r="B34" s="3" t="s">
        <v>24</v>
      </c>
      <c r="C34" s="9">
        <f>[1]网约车!C25-[1]网约车!C27</f>
        <v>64.582882104101998</v>
      </c>
      <c r="D34" s="5" t="e">
        <f>C34/#REF!-1</f>
        <v>#REF!</v>
      </c>
      <c r="E34" s="9">
        <f>[1]网约车!E25-[1]网约车!E27</f>
        <v>56.591404860553041</v>
      </c>
      <c r="F34" s="5" t="e">
        <f>E34/#REF!-1</f>
        <v>#REF!</v>
      </c>
      <c r="G34" s="9">
        <f>[1]网约车!G25-[1]网约车!G27</f>
        <v>63.030984515515001</v>
      </c>
      <c r="H34" s="5" t="e">
        <f>G34/#REF!-1</f>
        <v>#REF!</v>
      </c>
      <c r="I34" s="9">
        <f>[1]网约车!I25-[1]网约车!I27</f>
        <v>58.026263314167977</v>
      </c>
      <c r="J34" s="5" t="e">
        <f>I34/#REF!-1</f>
        <v>#REF!</v>
      </c>
      <c r="K34" s="9">
        <f>[1]网约车!K25-[1]网约车!K27</f>
        <v>62.254713606562007</v>
      </c>
      <c r="L34" s="5" t="e">
        <f>K34/#REF!-1</f>
        <v>#REF!</v>
      </c>
      <c r="M34" s="9">
        <f>[1]网约车!M25-[1]网约车!M27</f>
        <v>62.55837726406503</v>
      </c>
      <c r="N34" s="5" t="e">
        <f>M34/#REF!-1</f>
        <v>#REF!</v>
      </c>
      <c r="O34" s="6">
        <f t="shared" si="0"/>
        <v>367.04462566496505</v>
      </c>
      <c r="P34" s="7" t="e">
        <f>O34/SUM(#REF!,#REF!,#REF!,#REF!,#REF!,#REF!)-1</f>
        <v>#REF!</v>
      </c>
      <c r="Q34" s="50"/>
    </row>
    <row r="35" spans="1:17" ht="56.4" customHeight="1" x14ac:dyDescent="0.25">
      <c r="A35" s="23" t="s">
        <v>30</v>
      </c>
      <c r="B35" s="3" t="s">
        <v>20</v>
      </c>
      <c r="C35" s="4">
        <f>C36+C37+C38+C39</f>
        <v>88.738528556900121</v>
      </c>
      <c r="D35" s="5" t="e">
        <f>C35/#REF!-1</f>
        <v>#REF!</v>
      </c>
      <c r="E35" s="4">
        <f>E36+E37+E38+E39</f>
        <v>77.3079710590833</v>
      </c>
      <c r="F35" s="5" t="e">
        <f>E35/#REF!-1</f>
        <v>#REF!</v>
      </c>
      <c r="G35" s="4">
        <f>G36+G37+G38+G39</f>
        <v>76.949355267511422</v>
      </c>
      <c r="H35" s="5" t="e">
        <f>G35/#REF!-1</f>
        <v>#REF!</v>
      </c>
      <c r="I35" s="4">
        <f>I36+I37+I38+I39</f>
        <v>77.632172452642692</v>
      </c>
      <c r="J35" s="5" t="e">
        <f>I35/#REF!-1</f>
        <v>#REF!</v>
      </c>
      <c r="K35" s="4">
        <f>K36+K37+K38+K39</f>
        <v>68.305647374113832</v>
      </c>
      <c r="L35" s="5" t="e">
        <f>K35/#REF!-1</f>
        <v>#REF!</v>
      </c>
      <c r="M35" s="4">
        <f>M36+M37+M38+M39</f>
        <v>66.468454735071219</v>
      </c>
      <c r="N35" s="5" t="e">
        <f>M35/#REF!-1</f>
        <v>#REF!</v>
      </c>
      <c r="O35" s="6">
        <f t="shared" si="0"/>
        <v>455.40212944532254</v>
      </c>
      <c r="P35" s="7" t="e">
        <f>O35/SUM(#REF!,#REF!,#REF!,#REF!,#REF!,#REF!)-1</f>
        <v>#REF!</v>
      </c>
      <c r="Q35" s="50"/>
    </row>
    <row r="36" spans="1:17" ht="56.4" customHeight="1" x14ac:dyDescent="0.25">
      <c r="A36" s="24"/>
      <c r="B36" s="3" t="s">
        <v>21</v>
      </c>
      <c r="C36" s="8">
        <f>[1]班线包车!C26</f>
        <v>58.618099999999998</v>
      </c>
      <c r="D36" s="5" t="e">
        <f>C36/#REF!-1</f>
        <v>#REF!</v>
      </c>
      <c r="E36" s="8">
        <f>[1]班线包车!E26</f>
        <v>51.260899999999999</v>
      </c>
      <c r="F36" s="5" t="e">
        <f>E36/#REF!-1</f>
        <v>#REF!</v>
      </c>
      <c r="G36" s="8">
        <f>[1]班线包车!G26</f>
        <v>51.401699999999998</v>
      </c>
      <c r="H36" s="5" t="e">
        <f>G36/#REF!-1</f>
        <v>#REF!</v>
      </c>
      <c r="I36" s="8">
        <f>[1]班线包车!I26</f>
        <v>51.5443</v>
      </c>
      <c r="J36" s="5" t="e">
        <f>I36/#REF!-1</f>
        <v>#REF!</v>
      </c>
      <c r="K36" s="8">
        <f>[1]班线包车!K26</f>
        <v>51.697200000000002</v>
      </c>
      <c r="L36" s="5" t="e">
        <f>K36/#REF!-1</f>
        <v>#REF!</v>
      </c>
      <c r="M36" s="8">
        <f>[1]班线包车!M26</f>
        <v>50.220500000000001</v>
      </c>
      <c r="N36" s="5" t="e">
        <f>M36/#REF!-1</f>
        <v>#REF!</v>
      </c>
      <c r="O36" s="6">
        <f t="shared" si="0"/>
        <v>314.74270000000001</v>
      </c>
      <c r="P36" s="7" t="e">
        <f>O36/SUM(#REF!,#REF!,#REF!,#REF!,#REF!,#REF!)-1</f>
        <v>#REF!</v>
      </c>
      <c r="Q36" s="50"/>
    </row>
    <row r="37" spans="1:17" ht="56.4" customHeight="1" x14ac:dyDescent="0.25">
      <c r="A37" s="24"/>
      <c r="B37" s="3" t="s">
        <v>22</v>
      </c>
      <c r="C37" s="8">
        <f>[1]公交!C29-[1]公交!C31</f>
        <v>15.760000000000019</v>
      </c>
      <c r="D37" s="5" t="e">
        <f>C37/#REF!-1</f>
        <v>#REF!</v>
      </c>
      <c r="E37" s="8">
        <f>[1]公交!E29-[1]公交!E31</f>
        <v>15.719999999999999</v>
      </c>
      <c r="F37" s="5" t="e">
        <f>E37/#REF!-1</f>
        <v>#REF!</v>
      </c>
      <c r="G37" s="8">
        <f>[1]公交!G29-[1]公交!G31</f>
        <v>16.140000000000015</v>
      </c>
      <c r="H37" s="5" t="e">
        <f>G37/#REF!-1</f>
        <v>#REF!</v>
      </c>
      <c r="I37" s="8">
        <f>[1]公交!I29-[1]公交!I31</f>
        <v>16.810000000000002</v>
      </c>
      <c r="J37" s="5" t="e">
        <f>I37/#REF!-1</f>
        <v>#REF!</v>
      </c>
      <c r="K37" s="8">
        <f>[1]公交!K29-[1]公交!K31</f>
        <v>11.820000000000022</v>
      </c>
      <c r="L37" s="5" t="e">
        <f>K37/#REF!-1</f>
        <v>#REF!</v>
      </c>
      <c r="M37" s="8">
        <f>[1]公交!M29-[1]公交!M31</f>
        <v>11.380000000000024</v>
      </c>
      <c r="N37" s="5" t="e">
        <f>M37/#REF!-1</f>
        <v>#REF!</v>
      </c>
      <c r="O37" s="6">
        <f t="shared" ref="O37:O68" si="1">E37+C37+G37+I37+K37+M37</f>
        <v>87.630000000000081</v>
      </c>
      <c r="P37" s="7" t="e">
        <f>O37/SUM(#REF!,#REF!,#REF!,#REF!,#REF!,#REF!)-1</f>
        <v>#REF!</v>
      </c>
      <c r="Q37" s="50"/>
    </row>
    <row r="38" spans="1:17" ht="56.4" customHeight="1" x14ac:dyDescent="0.25">
      <c r="A38" s="25"/>
      <c r="B38" s="3" t="s">
        <v>23</v>
      </c>
      <c r="C38" s="8">
        <f>[1]出租!C29-[1]出租!C31</f>
        <v>8.0799999999999983</v>
      </c>
      <c r="D38" s="5" t="e">
        <f>C38/#REF!-1</f>
        <v>#REF!</v>
      </c>
      <c r="E38" s="8">
        <f>[1]出租!E29-[1]出租!E31</f>
        <v>5.1199999999999974</v>
      </c>
      <c r="F38" s="5" t="e">
        <f>E38/#REF!-1</f>
        <v>#REF!</v>
      </c>
      <c r="G38" s="8">
        <f>[1]出租!G29-[1]出租!G31</f>
        <v>3.3399999999999963</v>
      </c>
      <c r="H38" s="5" t="e">
        <f>G38/#REF!-1</f>
        <v>#REF!</v>
      </c>
      <c r="I38" s="8">
        <f>[1]出租!I29-[1]出租!I31</f>
        <v>3.259999999999998</v>
      </c>
      <c r="J38" s="5" t="e">
        <f>I38/#REF!-1</f>
        <v>#REF!</v>
      </c>
      <c r="K38" s="8">
        <f>[1]出租!K29-[1]出租!K31</f>
        <v>1.1900000000000048</v>
      </c>
      <c r="L38" s="5" t="e">
        <f>K38/#REF!-1</f>
        <v>#REF!</v>
      </c>
      <c r="M38" s="8">
        <f>[1]出租!M29-[1]出租!M31</f>
        <v>1.1499999999999986</v>
      </c>
      <c r="N38" s="5" t="e">
        <f>M38/#REF!-1</f>
        <v>#REF!</v>
      </c>
      <c r="O38" s="6">
        <f t="shared" si="1"/>
        <v>22.139999999999993</v>
      </c>
      <c r="P38" s="7" t="e">
        <f>O38/SUM(#REF!,#REF!,#REF!,#REF!,#REF!,#REF!)-1</f>
        <v>#REF!</v>
      </c>
      <c r="Q38" s="50"/>
    </row>
    <row r="39" spans="1:17" ht="56.4" customHeight="1" thickBot="1" x14ac:dyDescent="0.3">
      <c r="A39" s="26"/>
      <c r="B39" s="3" t="s">
        <v>24</v>
      </c>
      <c r="C39" s="9">
        <f>[1]网约车!C29-[1]网约车!C31</f>
        <v>6.2804285569000982</v>
      </c>
      <c r="D39" s="5" t="e">
        <f>C39/#REF!-1</f>
        <v>#REF!</v>
      </c>
      <c r="E39" s="9">
        <f>[1]网约车!E29-[1]网约车!E31</f>
        <v>5.2070710590833045</v>
      </c>
      <c r="F39" s="5" t="e">
        <f>E39/#REF!-1</f>
        <v>#REF!</v>
      </c>
      <c r="G39" s="9">
        <f>[1]网约车!G29-[1]网约车!G31</f>
        <v>6.0676552675113982</v>
      </c>
      <c r="H39" s="5" t="e">
        <f>G39/#REF!-1</f>
        <v>#REF!</v>
      </c>
      <c r="I39" s="9">
        <f>[1]网约车!I29-[1]网约车!I31</f>
        <v>6.017872452642699</v>
      </c>
      <c r="J39" s="5" t="e">
        <f>I39/#REF!-1</f>
        <v>#REF!</v>
      </c>
      <c r="K39" s="9">
        <f>[1]网约车!K29-[1]网约车!K31</f>
        <v>3.5984473741138032</v>
      </c>
      <c r="L39" s="5" t="e">
        <f>K39/#REF!-1</f>
        <v>#REF!</v>
      </c>
      <c r="M39" s="9">
        <f>[1]网约车!M29-[1]网约车!M31</f>
        <v>3.7179547350712028</v>
      </c>
      <c r="N39" s="5" t="e">
        <f>M39/#REF!-1</f>
        <v>#REF!</v>
      </c>
      <c r="O39" s="6">
        <f t="shared" si="1"/>
        <v>30.889429445322506</v>
      </c>
      <c r="P39" s="7" t="e">
        <f>O39/SUM(#REF!,#REF!,#REF!,#REF!,#REF!,#REF!)-1</f>
        <v>#REF!</v>
      </c>
      <c r="Q39" s="50"/>
    </row>
    <row r="40" spans="1:17" ht="56.4" customHeight="1" x14ac:dyDescent="0.25">
      <c r="A40" s="23" t="s">
        <v>31</v>
      </c>
      <c r="B40" s="3" t="s">
        <v>20</v>
      </c>
      <c r="C40" s="4">
        <f>C41+C42+C43+C44</f>
        <v>100.62831387753903</v>
      </c>
      <c r="D40" s="5" t="e">
        <f>C40/#REF!-1</f>
        <v>#REF!</v>
      </c>
      <c r="E40" s="4">
        <f>E41+E42+E43+E44</f>
        <v>102.00197212127101</v>
      </c>
      <c r="F40" s="5" t="e">
        <f>E40/#REF!-1</f>
        <v>#REF!</v>
      </c>
      <c r="G40" s="4">
        <f>G41+G42+G43+G44</f>
        <v>98.875001499218087</v>
      </c>
      <c r="H40" s="5" t="e">
        <f>G40/#REF!-1</f>
        <v>#REF!</v>
      </c>
      <c r="I40" s="4">
        <f>I41+I42+I43+I44</f>
        <v>99.045389281468971</v>
      </c>
      <c r="J40" s="5" t="e">
        <f>I40/#REF!-1</f>
        <v>#REF!</v>
      </c>
      <c r="K40" s="4">
        <f>K41+K42+K43+K44</f>
        <v>98.946560096165015</v>
      </c>
      <c r="L40" s="5" t="e">
        <f>K40/#REF!-1</f>
        <v>#REF!</v>
      </c>
      <c r="M40" s="4">
        <f>M41+M42+M43+M44</f>
        <v>90.009748921100964</v>
      </c>
      <c r="N40" s="5" t="e">
        <f>M40/#REF!-1</f>
        <v>#REF!</v>
      </c>
      <c r="O40" s="6">
        <f t="shared" si="1"/>
        <v>589.50698579676305</v>
      </c>
      <c r="P40" s="7" t="e">
        <f>O40/SUM(#REF!,#REF!,#REF!,#REF!,#REF!,#REF!)-1</f>
        <v>#REF!</v>
      </c>
      <c r="Q40" s="50"/>
    </row>
    <row r="41" spans="1:17" ht="56.4" customHeight="1" x14ac:dyDescent="0.25">
      <c r="A41" s="24"/>
      <c r="B41" s="3" t="s">
        <v>21</v>
      </c>
      <c r="C41" s="8">
        <f>[1]班线包车!C28</f>
        <v>39.055</v>
      </c>
      <c r="D41" s="5" t="e">
        <f>C41/#REF!-1</f>
        <v>#REF!</v>
      </c>
      <c r="E41" s="8">
        <f>[1]班线包车!E28</f>
        <v>40.842599999999997</v>
      </c>
      <c r="F41" s="5" t="e">
        <f>E41/#REF!-1</f>
        <v>#REF!</v>
      </c>
      <c r="G41" s="8">
        <f>[1]班线包车!G28</f>
        <v>40.787700000000001</v>
      </c>
      <c r="H41" s="5" t="e">
        <f>G41/#REF!-1</f>
        <v>#REF!</v>
      </c>
      <c r="I41" s="8">
        <f>[1]班线包车!I28</f>
        <v>41.548699999999997</v>
      </c>
      <c r="J41" s="5" t="e">
        <f>I41/#REF!-1</f>
        <v>#REF!</v>
      </c>
      <c r="K41" s="8">
        <f>[1]班线包车!K28</f>
        <v>41.3523</v>
      </c>
      <c r="L41" s="5" t="e">
        <f>K41/#REF!-1</f>
        <v>#REF!</v>
      </c>
      <c r="M41" s="8">
        <f>[1]班线包车!M28</f>
        <v>35.266500000000001</v>
      </c>
      <c r="N41" s="5" t="e">
        <f>M41/#REF!-1</f>
        <v>#REF!</v>
      </c>
      <c r="O41" s="6">
        <f t="shared" si="1"/>
        <v>238.8528</v>
      </c>
      <c r="P41" s="7" t="e">
        <f>O41/SUM(#REF!,#REF!,#REF!,#REF!,#REF!,#REF!)-1</f>
        <v>#REF!</v>
      </c>
      <c r="Q41" s="50"/>
    </row>
    <row r="42" spans="1:17" ht="56.4" customHeight="1" x14ac:dyDescent="0.25">
      <c r="A42" s="24"/>
      <c r="B42" s="3" t="s">
        <v>22</v>
      </c>
      <c r="C42" s="8">
        <f>[1]公交!C33-[1]公交!C35</f>
        <v>12.360000000000014</v>
      </c>
      <c r="D42" s="5" t="e">
        <f>C42/#REF!-1</f>
        <v>#REF!</v>
      </c>
      <c r="E42" s="8">
        <f>[1]公交!E33-[1]公交!E35</f>
        <v>12.139999999999986</v>
      </c>
      <c r="F42" s="5" t="e">
        <f>E42/#REF!-1</f>
        <v>#REF!</v>
      </c>
      <c r="G42" s="8">
        <f>[1]公交!G33-[1]公交!G35</f>
        <v>12.270000000000095</v>
      </c>
      <c r="H42" s="5" t="e">
        <f>G42/#REF!-1</f>
        <v>#REF!</v>
      </c>
      <c r="I42" s="8">
        <f>[1]公交!I33-[1]公交!I35</f>
        <v>12.240000000000009</v>
      </c>
      <c r="J42" s="5" t="e">
        <f>I42/#REF!-1</f>
        <v>#REF!</v>
      </c>
      <c r="K42" s="8">
        <f>[1]公交!K33-[1]公交!K35</f>
        <v>11.850000000000023</v>
      </c>
      <c r="L42" s="5" t="e">
        <f>K42/#REF!-1</f>
        <v>#REF!</v>
      </c>
      <c r="M42" s="8">
        <f>[1]公交!M33-[1]公交!M35</f>
        <v>11.819999999999936</v>
      </c>
      <c r="N42" s="5" t="e">
        <f>M42/#REF!-1</f>
        <v>#REF!</v>
      </c>
      <c r="O42" s="6">
        <f t="shared" si="1"/>
        <v>72.680000000000064</v>
      </c>
      <c r="P42" s="7" t="e">
        <f>O42/SUM(#REF!,#REF!,#REF!,#REF!,#REF!,#REF!)-1</f>
        <v>#REF!</v>
      </c>
      <c r="Q42" s="50"/>
    </row>
    <row r="43" spans="1:17" ht="56.4" customHeight="1" x14ac:dyDescent="0.25">
      <c r="A43" s="25"/>
      <c r="B43" s="3" t="s">
        <v>23</v>
      </c>
      <c r="C43" s="8">
        <f>[1]出租!C33-[1]出租!C35</f>
        <v>29.990000000000009</v>
      </c>
      <c r="D43" s="5" t="e">
        <f>C43/#REF!-1</f>
        <v>#REF!</v>
      </c>
      <c r="E43" s="8">
        <f>[1]出租!E33-[1]出租!E35</f>
        <v>32.360000000000014</v>
      </c>
      <c r="F43" s="5" t="e">
        <f>E43/#REF!-1</f>
        <v>#REF!</v>
      </c>
      <c r="G43" s="8">
        <f>[1]出租!G33-[1]出租!G35</f>
        <v>28.509999999999991</v>
      </c>
      <c r="H43" s="5" t="e">
        <f>G43/#REF!-1</f>
        <v>#REF!</v>
      </c>
      <c r="I43" s="8">
        <f>[1]出租!I33-[1]出租!I35</f>
        <v>27.529999999999973</v>
      </c>
      <c r="J43" s="5" t="e">
        <f>I43/#REF!-1</f>
        <v>#REF!</v>
      </c>
      <c r="K43" s="8">
        <f>[1]出租!K33-[1]出租!K35</f>
        <v>27.689999999999998</v>
      </c>
      <c r="L43" s="5" t="e">
        <f>K43/#REF!-1</f>
        <v>#REF!</v>
      </c>
      <c r="M43" s="8">
        <f>[1]出租!M33-[1]出租!M35</f>
        <v>25.100000000000023</v>
      </c>
      <c r="N43" s="5" t="e">
        <f>M43/#REF!-1</f>
        <v>#REF!</v>
      </c>
      <c r="O43" s="6">
        <f t="shared" si="1"/>
        <v>171.18</v>
      </c>
      <c r="P43" s="7" t="e">
        <f>O43/SUM(#REF!,#REF!,#REF!,#REF!,#REF!,#REF!)-1</f>
        <v>#REF!</v>
      </c>
      <c r="Q43" s="50"/>
    </row>
    <row r="44" spans="1:17" ht="56.4" customHeight="1" thickBot="1" x14ac:dyDescent="0.3">
      <c r="A44" s="26"/>
      <c r="B44" s="3" t="s">
        <v>24</v>
      </c>
      <c r="C44" s="9">
        <f>[1]网约车!C33-[1]网约车!C35</f>
        <v>19.223313877538999</v>
      </c>
      <c r="D44" s="5" t="e">
        <f>C44/#REF!-1</f>
        <v>#REF!</v>
      </c>
      <c r="E44" s="9">
        <f>[1]网约车!E33-[1]网约车!E35</f>
        <v>16.659372121271005</v>
      </c>
      <c r="F44" s="5" t="e">
        <f>E44/#REF!-1</f>
        <v>#REF!</v>
      </c>
      <c r="G44" s="9">
        <f>[1]网约车!G33-[1]网约车!G35</f>
        <v>17.307301499217999</v>
      </c>
      <c r="H44" s="5" t="e">
        <f>G44/#REF!-1</f>
        <v>#REF!</v>
      </c>
      <c r="I44" s="9">
        <f>[1]网约车!I33-[1]网约车!I35</f>
        <v>17.726689281468992</v>
      </c>
      <c r="J44" s="5" t="e">
        <f>I44/#REF!-1</f>
        <v>#REF!</v>
      </c>
      <c r="K44" s="9">
        <f>[1]网约车!K33-[1]网约车!K35</f>
        <v>18.054260096164995</v>
      </c>
      <c r="L44" s="5" t="e">
        <f>K44/#REF!-1</f>
        <v>#REF!</v>
      </c>
      <c r="M44" s="9">
        <f>[1]网约车!M33-[1]网约车!M35</f>
        <v>17.823248921100998</v>
      </c>
      <c r="N44" s="5" t="e">
        <f>M44/#REF!-1</f>
        <v>#REF!</v>
      </c>
      <c r="O44" s="6">
        <f t="shared" si="1"/>
        <v>106.79418579676299</v>
      </c>
      <c r="P44" s="7" t="e">
        <f>O44/SUM(#REF!,#REF!,#REF!,#REF!,#REF!,#REF!)-1</f>
        <v>#REF!</v>
      </c>
      <c r="Q44" s="50"/>
    </row>
    <row r="45" spans="1:17" ht="56.4" customHeight="1" x14ac:dyDescent="0.25">
      <c r="A45" s="23" t="s">
        <v>32</v>
      </c>
      <c r="B45" s="3" t="s">
        <v>20</v>
      </c>
      <c r="C45" s="4">
        <f>C46+C47+C48+C49</f>
        <v>324.79195195127494</v>
      </c>
      <c r="D45" s="5" t="e">
        <f>C45/#REF!-1</f>
        <v>#REF!</v>
      </c>
      <c r="E45" s="4">
        <f>E46+E47+E48+E49</f>
        <v>325.14963465565904</v>
      </c>
      <c r="F45" s="5" t="e">
        <f>E45/#REF!-1</f>
        <v>#REF!</v>
      </c>
      <c r="G45" s="4">
        <f>G46+G47+G48+G49</f>
        <v>321.92264637190505</v>
      </c>
      <c r="H45" s="5" t="e">
        <f>G45/#REF!-1</f>
        <v>#REF!</v>
      </c>
      <c r="I45" s="4">
        <f>I46+I47+I48+I49</f>
        <v>322.86720096894601</v>
      </c>
      <c r="J45" s="5" t="e">
        <f>I45/#REF!-1</f>
        <v>#REF!</v>
      </c>
      <c r="K45" s="4">
        <f>K46+K47+K48+K49</f>
        <v>344.33181114515804</v>
      </c>
      <c r="L45" s="5" t="e">
        <f>K45/#REF!-1</f>
        <v>#REF!</v>
      </c>
      <c r="M45" s="4">
        <f>M46+M47+M48+M49</f>
        <v>360.01600467787699</v>
      </c>
      <c r="N45" s="5" t="e">
        <f>M45/#REF!-1</f>
        <v>#REF!</v>
      </c>
      <c r="O45" s="6">
        <f t="shared" si="1"/>
        <v>1999.0792497708201</v>
      </c>
      <c r="P45" s="7" t="e">
        <f>O45/SUM(#REF!,#REF!,#REF!,#REF!,#REF!,#REF!)-1</f>
        <v>#REF!</v>
      </c>
      <c r="Q45" s="50"/>
    </row>
    <row r="46" spans="1:17" ht="56.4" customHeight="1" x14ac:dyDescent="0.25">
      <c r="A46" s="24"/>
      <c r="B46" s="3" t="s">
        <v>21</v>
      </c>
      <c r="C46" s="8">
        <f>[1]班线包车!C32</f>
        <v>59.325499999999998</v>
      </c>
      <c r="D46" s="5" t="e">
        <f>C46/#REF!-1</f>
        <v>#REF!</v>
      </c>
      <c r="E46" s="8">
        <f>[1]班线包车!E32</f>
        <v>60.7363</v>
      </c>
      <c r="F46" s="5" t="e">
        <f>E46/#REF!-1</f>
        <v>#REF!</v>
      </c>
      <c r="G46" s="8">
        <f>[1]班线包车!G32</f>
        <v>56.793100000000003</v>
      </c>
      <c r="H46" s="5" t="e">
        <f>G46/#REF!-1</f>
        <v>#REF!</v>
      </c>
      <c r="I46" s="8">
        <f>[1]班线包车!I32</f>
        <v>61.849699999999999</v>
      </c>
      <c r="J46" s="5" t="e">
        <f>I46/#REF!-1</f>
        <v>#REF!</v>
      </c>
      <c r="K46" s="8">
        <f>[1]班线包车!K32</f>
        <v>62.099800000000002</v>
      </c>
      <c r="L46" s="5" t="e">
        <f>K46/#REF!-1</f>
        <v>#REF!</v>
      </c>
      <c r="M46" s="8">
        <f>[1]班线包车!M32</f>
        <v>62.888399999999997</v>
      </c>
      <c r="N46" s="5" t="e">
        <f>M46/#REF!-1</f>
        <v>#REF!</v>
      </c>
      <c r="O46" s="6">
        <f t="shared" si="1"/>
        <v>363.69280000000003</v>
      </c>
      <c r="P46" s="7" t="e">
        <f>O46/SUM(#REF!,#REF!,#REF!,#REF!,#REF!,#REF!)-1</f>
        <v>#REF!</v>
      </c>
      <c r="Q46" s="50"/>
    </row>
    <row r="47" spans="1:17" ht="56.4" customHeight="1" x14ac:dyDescent="0.25">
      <c r="A47" s="24"/>
      <c r="B47" s="3" t="s">
        <v>22</v>
      </c>
      <c r="C47" s="8">
        <f>[1]公交!C37-[1]公交!C39</f>
        <v>155.57</v>
      </c>
      <c r="D47" s="5" t="e">
        <f>C47/#REF!-1</f>
        <v>#REF!</v>
      </c>
      <c r="E47" s="8">
        <f>[1]公交!E37-[1]公交!E39</f>
        <v>161</v>
      </c>
      <c r="F47" s="5" t="e">
        <f>E47/#REF!-1</f>
        <v>#REF!</v>
      </c>
      <c r="G47" s="8">
        <f>[1]公交!G37-[1]公交!G39</f>
        <v>159.76999999999998</v>
      </c>
      <c r="H47" s="5" t="e">
        <f>G47/#REF!-1</f>
        <v>#REF!</v>
      </c>
      <c r="I47" s="8">
        <f>[1]公交!I37-[1]公交!I39</f>
        <v>160.12</v>
      </c>
      <c r="J47" s="5" t="e">
        <f>I47/#REF!-1</f>
        <v>#REF!</v>
      </c>
      <c r="K47" s="8">
        <f>[1]公交!K37-[1]公交!K39</f>
        <v>166.94</v>
      </c>
      <c r="L47" s="5" t="e">
        <f>K47/#REF!-1</f>
        <v>#REF!</v>
      </c>
      <c r="M47" s="8">
        <f>[1]公交!M37-[1]公交!M39</f>
        <v>172.51</v>
      </c>
      <c r="N47" s="5" t="e">
        <f>M47/#REF!-1</f>
        <v>#REF!</v>
      </c>
      <c r="O47" s="6">
        <f t="shared" si="1"/>
        <v>975.91000000000008</v>
      </c>
      <c r="P47" s="7" t="e">
        <f>O47/SUM(#REF!,#REF!,#REF!,#REF!,#REF!,#REF!)-1</f>
        <v>#REF!</v>
      </c>
      <c r="Q47" s="50"/>
    </row>
    <row r="48" spans="1:17" ht="56.4" customHeight="1" x14ac:dyDescent="0.25">
      <c r="A48" s="25"/>
      <c r="B48" s="3" t="s">
        <v>23</v>
      </c>
      <c r="C48" s="8">
        <f>[1]出租!C37-[1]出租!C39</f>
        <v>77.779999999999973</v>
      </c>
      <c r="D48" s="5" t="e">
        <f>C48/#REF!-1</f>
        <v>#REF!</v>
      </c>
      <c r="E48" s="8">
        <f>[1]出租!E37-[1]出租!E39</f>
        <v>78.399999999999977</v>
      </c>
      <c r="F48" s="5" t="e">
        <f>E48/#REF!-1</f>
        <v>#REF!</v>
      </c>
      <c r="G48" s="8">
        <f>[1]出租!G37-[1]出租!G39</f>
        <v>72.680000000000007</v>
      </c>
      <c r="H48" s="5" t="e">
        <f>G48/#REF!-1</f>
        <v>#REF!</v>
      </c>
      <c r="I48" s="8">
        <f>[1]出租!I37-[1]出租!I39</f>
        <v>68.88</v>
      </c>
      <c r="J48" s="5" t="e">
        <f>I48/#REF!-1</f>
        <v>#REF!</v>
      </c>
      <c r="K48" s="8">
        <f>[1]出租!K37-[1]出租!K39</f>
        <v>77.600000000000023</v>
      </c>
      <c r="L48" s="5" t="e">
        <f>K48/#REF!-1</f>
        <v>#REF!</v>
      </c>
      <c r="M48" s="8">
        <f>[1]出租!M37-[1]出租!M39</f>
        <v>85.800000000000011</v>
      </c>
      <c r="N48" s="5" t="e">
        <f>M48/#REF!-1</f>
        <v>#REF!</v>
      </c>
      <c r="O48" s="6">
        <f t="shared" si="1"/>
        <v>461.14</v>
      </c>
      <c r="P48" s="7" t="e">
        <f>O48/SUM(#REF!,#REF!,#REF!,#REF!,#REF!,#REF!)-1</f>
        <v>#REF!</v>
      </c>
      <c r="Q48" s="50"/>
    </row>
    <row r="49" spans="1:17" ht="56.4" customHeight="1" thickBot="1" x14ac:dyDescent="0.3">
      <c r="A49" s="26"/>
      <c r="B49" s="3" t="s">
        <v>24</v>
      </c>
      <c r="C49" s="9">
        <f>[1]网约车!C37-[1]网约车!C39</f>
        <v>32.116451951274996</v>
      </c>
      <c r="D49" s="5" t="e">
        <f>C49/#REF!-1</f>
        <v>#REF!</v>
      </c>
      <c r="E49" s="9">
        <f>[1]网约车!E37-[1]网约车!E39</f>
        <v>25.013334655659008</v>
      </c>
      <c r="F49" s="5" t="e">
        <f>E49/#REF!-1</f>
        <v>#REF!</v>
      </c>
      <c r="G49" s="9">
        <f>[1]网约车!G37-[1]网约车!G39</f>
        <v>32.679546371905019</v>
      </c>
      <c r="H49" s="5" t="e">
        <f>G49/#REF!-1</f>
        <v>#REF!</v>
      </c>
      <c r="I49" s="9">
        <f>[1]网约车!I37-[1]网约车!I39</f>
        <v>32.017500968945996</v>
      </c>
      <c r="J49" s="5" t="e">
        <f>I49/#REF!-1</f>
        <v>#REF!</v>
      </c>
      <c r="K49" s="9">
        <f>[1]网约车!K37-[1]网约车!K39</f>
        <v>37.692011145158006</v>
      </c>
      <c r="L49" s="5" t="e">
        <f>K49/#REF!-1</f>
        <v>#REF!</v>
      </c>
      <c r="M49" s="9">
        <f>[1]网约车!M37-[1]网约车!M39</f>
        <v>38.817604677877</v>
      </c>
      <c r="N49" s="5" t="e">
        <f>M49/#REF!-1</f>
        <v>#REF!</v>
      </c>
      <c r="O49" s="6">
        <f t="shared" si="1"/>
        <v>198.33644977082002</v>
      </c>
      <c r="P49" s="7" t="e">
        <f>O49/SUM(#REF!,#REF!,#REF!,#REF!,#REF!,#REF!)-1</f>
        <v>#REF!</v>
      </c>
      <c r="Q49" s="50"/>
    </row>
    <row r="50" spans="1:17" ht="56.4" customHeight="1" x14ac:dyDescent="0.25">
      <c r="A50" s="23" t="s">
        <v>33</v>
      </c>
      <c r="B50" s="3" t="s">
        <v>20</v>
      </c>
      <c r="C50" s="4">
        <f>C51+C52+C53+C54</f>
        <v>300.58169754045389</v>
      </c>
      <c r="D50" s="5" t="e">
        <f>C50/#REF!-1</f>
        <v>#REF!</v>
      </c>
      <c r="E50" s="4">
        <f>E51+E52+E53+E54</f>
        <v>314.28657107888199</v>
      </c>
      <c r="F50" s="5" t="e">
        <f>E50/#REF!-1</f>
        <v>#REF!</v>
      </c>
      <c r="G50" s="4">
        <f>G51+G52+G53+G54</f>
        <v>289.87743581915601</v>
      </c>
      <c r="H50" s="5" t="e">
        <f>G50/#REF!-1</f>
        <v>#REF!</v>
      </c>
      <c r="I50" s="4">
        <f>I51+I52+I53+I54</f>
        <v>283.65048010719386</v>
      </c>
      <c r="J50" s="5" t="e">
        <f>I50/#REF!-1</f>
        <v>#REF!</v>
      </c>
      <c r="K50" s="4">
        <f>K51+K52+K53+K54</f>
        <v>290.05503219211391</v>
      </c>
      <c r="L50" s="5" t="e">
        <f>K50/#REF!-1</f>
        <v>#REF!</v>
      </c>
      <c r="M50" s="4">
        <f>M51+M52+M53+M54</f>
        <v>285.22800877616601</v>
      </c>
      <c r="N50" s="5" t="e">
        <f>M50/#REF!-1</f>
        <v>#REF!</v>
      </c>
      <c r="O50" s="6">
        <f t="shared" si="1"/>
        <v>1763.6792255139655</v>
      </c>
      <c r="P50" s="7" t="e">
        <f>O50/SUM(#REF!,#REF!,#REF!,#REF!,#REF!,#REF!)-1</f>
        <v>#REF!</v>
      </c>
      <c r="Q50" s="50"/>
    </row>
    <row r="51" spans="1:17" ht="56.4" customHeight="1" x14ac:dyDescent="0.25">
      <c r="A51" s="24"/>
      <c r="B51" s="3" t="s">
        <v>21</v>
      </c>
      <c r="C51" s="8">
        <f>[1]班线包车!C36</f>
        <v>133.66829999999999</v>
      </c>
      <c r="D51" s="5" t="e">
        <f>C51/#REF!-1</f>
        <v>#REF!</v>
      </c>
      <c r="E51" s="8">
        <f>[1]班线包车!E36</f>
        <v>143.6103</v>
      </c>
      <c r="F51" s="5" t="e">
        <f>E51/#REF!-1</f>
        <v>#REF!</v>
      </c>
      <c r="G51" s="8">
        <f>[1]班线包车!G36</f>
        <v>139.53819999999999</v>
      </c>
      <c r="H51" s="5" t="e">
        <f>G51/#REF!-1</f>
        <v>#REF!</v>
      </c>
      <c r="I51" s="8">
        <f>[1]班线包车!I36</f>
        <v>141.17099999999999</v>
      </c>
      <c r="J51" s="5" t="e">
        <f>I51/#REF!-1</f>
        <v>#REF!</v>
      </c>
      <c r="K51" s="8">
        <f>[1]班线包车!K36</f>
        <v>140.92570000000001</v>
      </c>
      <c r="L51" s="5" t="e">
        <f>K51/#REF!-1</f>
        <v>#REF!</v>
      </c>
      <c r="M51" s="8">
        <f>[1]班线包车!M36</f>
        <v>134.72569999999999</v>
      </c>
      <c r="N51" s="5" t="e">
        <f>M51/#REF!-1</f>
        <v>#REF!</v>
      </c>
      <c r="O51" s="6">
        <f t="shared" si="1"/>
        <v>833.63919999999985</v>
      </c>
      <c r="P51" s="7" t="e">
        <f>O51/SUM(#REF!,#REF!,#REF!,#REF!,#REF!,#REF!)-1</f>
        <v>#REF!</v>
      </c>
      <c r="Q51" s="50"/>
    </row>
    <row r="52" spans="1:17" ht="56.4" customHeight="1" x14ac:dyDescent="0.25">
      <c r="A52" s="24"/>
      <c r="B52" s="3" t="s">
        <v>22</v>
      </c>
      <c r="C52" s="8">
        <f>[1]公交!C41-[1]公交!C43</f>
        <v>8.1999999999999318</v>
      </c>
      <c r="D52" s="5" t="e">
        <f>C52/#REF!-1</f>
        <v>#REF!</v>
      </c>
      <c r="E52" s="8">
        <f>[1]公交!E41-[1]公交!E43</f>
        <v>8.2300000000000182</v>
      </c>
      <c r="F52" s="5" t="e">
        <f>E52/#REF!-1</f>
        <v>#REF!</v>
      </c>
      <c r="G52" s="8">
        <f>[1]公交!G41-[1]公交!G43</f>
        <v>8.2699999999999818</v>
      </c>
      <c r="H52" s="5" t="e">
        <f>G52/#REF!-1</f>
        <v>#REF!</v>
      </c>
      <c r="I52" s="8">
        <f>[1]公交!I41-[1]公交!I43</f>
        <v>8.2799999999999727</v>
      </c>
      <c r="J52" s="5" t="e">
        <f>I52/#REF!-1</f>
        <v>#REF!</v>
      </c>
      <c r="K52" s="8">
        <f>[1]公交!K41-[1]公交!K43</f>
        <v>8.2899999999999636</v>
      </c>
      <c r="L52" s="5" t="e">
        <f>K52/#REF!-1</f>
        <v>#REF!</v>
      </c>
      <c r="M52" s="8">
        <f>[1]公交!M41-[1]公交!M43</f>
        <v>8.2999999999999545</v>
      </c>
      <c r="N52" s="5" t="e">
        <f>M52/#REF!-1</f>
        <v>#REF!</v>
      </c>
      <c r="O52" s="6">
        <f t="shared" si="1"/>
        <v>49.569999999999823</v>
      </c>
      <c r="P52" s="7" t="e">
        <f>O52/SUM(#REF!,#REF!,#REF!,#REF!,#REF!,#REF!)-1</f>
        <v>#REF!</v>
      </c>
      <c r="Q52" s="50"/>
    </row>
    <row r="53" spans="1:17" ht="56.4" customHeight="1" x14ac:dyDescent="0.25">
      <c r="A53" s="25"/>
      <c r="B53" s="3" t="s">
        <v>23</v>
      </c>
      <c r="C53" s="8">
        <f>[1]出租!C41-[1]出租!C43</f>
        <v>125.29999999999995</v>
      </c>
      <c r="D53" s="5" t="e">
        <f>C53/#REF!-1</f>
        <v>#REF!</v>
      </c>
      <c r="E53" s="8">
        <f>[1]出租!E41-[1]出租!E43</f>
        <v>128.78999999999996</v>
      </c>
      <c r="F53" s="5" t="e">
        <f>E53/#REF!-1</f>
        <v>#REF!</v>
      </c>
      <c r="G53" s="8">
        <f>[1]出租!G41-[1]出租!G43</f>
        <v>105.59000000000003</v>
      </c>
      <c r="H53" s="5" t="e">
        <f>G53/#REF!-1</f>
        <v>#REF!</v>
      </c>
      <c r="I53" s="8">
        <f>[1]出租!I41-[1]出租!I43</f>
        <v>98.849999999999909</v>
      </c>
      <c r="J53" s="5" t="e">
        <f>I53/#REF!-1</f>
        <v>#REF!</v>
      </c>
      <c r="K53" s="8">
        <f>[1]出租!K41-[1]出租!K43</f>
        <v>102.39999999999998</v>
      </c>
      <c r="L53" s="5" t="e">
        <f>K53/#REF!-1</f>
        <v>#REF!</v>
      </c>
      <c r="M53" s="8">
        <f>[1]出租!M41-[1]出租!M43</f>
        <v>100.78000000000009</v>
      </c>
      <c r="N53" s="5" t="e">
        <f>M53/#REF!-1</f>
        <v>#REF!</v>
      </c>
      <c r="O53" s="6">
        <f t="shared" si="1"/>
        <v>661.70999999999992</v>
      </c>
      <c r="P53" s="7" t="e">
        <f>O53/SUM(#REF!,#REF!,#REF!,#REF!,#REF!,#REF!)-1</f>
        <v>#REF!</v>
      </c>
      <c r="Q53" s="50"/>
    </row>
    <row r="54" spans="1:17" ht="56.4" customHeight="1" thickBot="1" x14ac:dyDescent="0.3">
      <c r="A54" s="26"/>
      <c r="B54" s="3" t="s">
        <v>24</v>
      </c>
      <c r="C54" s="9">
        <f>[1]网约车!C41-[1]网约车!C43</f>
        <v>33.413397540454014</v>
      </c>
      <c r="D54" s="5" t="e">
        <f>C54/#REF!-1</f>
        <v>#REF!</v>
      </c>
      <c r="E54" s="9">
        <f>[1]网约车!E41-[1]网约车!E43</f>
        <v>33.656271078882014</v>
      </c>
      <c r="F54" s="5" t="e">
        <f>E54/#REF!-1</f>
        <v>#REF!</v>
      </c>
      <c r="G54" s="9">
        <f>[1]网约车!G41-[1]网约车!G43</f>
        <v>36.479235819156003</v>
      </c>
      <c r="H54" s="5" t="e">
        <f>G54/#REF!-1</f>
        <v>#REF!</v>
      </c>
      <c r="I54" s="9">
        <f>[1]网约车!I41-[1]网约车!I43</f>
        <v>35.349480107194012</v>
      </c>
      <c r="J54" s="5" t="e">
        <f>I54/#REF!-1</f>
        <v>#REF!</v>
      </c>
      <c r="K54" s="9">
        <f>[1]网约车!K41-[1]网约车!K43</f>
        <v>38.439332192113994</v>
      </c>
      <c r="L54" s="5" t="e">
        <f>K54/#REF!-1</f>
        <v>#REF!</v>
      </c>
      <c r="M54" s="9">
        <f>[1]网约车!M41-[1]网约车!M43</f>
        <v>41.422308776166005</v>
      </c>
      <c r="N54" s="5" t="e">
        <f>M54/#REF!-1</f>
        <v>#REF!</v>
      </c>
      <c r="O54" s="6">
        <f t="shared" si="1"/>
        <v>218.76002551396604</v>
      </c>
      <c r="P54" s="7" t="e">
        <f>O54/SUM(#REF!,#REF!,#REF!,#REF!,#REF!,#REF!)-1</f>
        <v>#REF!</v>
      </c>
      <c r="Q54" s="50"/>
    </row>
    <row r="55" spans="1:17" ht="56.4" customHeight="1" x14ac:dyDescent="0.25">
      <c r="A55" s="23" t="s">
        <v>34</v>
      </c>
      <c r="B55" s="3" t="s">
        <v>20</v>
      </c>
      <c r="C55" s="4">
        <f>C56+C57+C58+C59</f>
        <v>419.82534005515402</v>
      </c>
      <c r="D55" s="5" t="e">
        <f>C55/#REF!-1</f>
        <v>#REF!</v>
      </c>
      <c r="E55" s="4">
        <f>E56+E57+E58+E59</f>
        <v>428.94346249185503</v>
      </c>
      <c r="F55" s="5" t="e">
        <f>E55/#REF!-1</f>
        <v>#REF!</v>
      </c>
      <c r="G55" s="4">
        <f>G56+G57+G58+G59</f>
        <v>437.659470083526</v>
      </c>
      <c r="H55" s="5" t="e">
        <f>G55/#REF!-1</f>
        <v>#REF!</v>
      </c>
      <c r="I55" s="4">
        <f>I56+I57+I58+I59</f>
        <v>445.0464546284129</v>
      </c>
      <c r="J55" s="5" t="e">
        <f>I55/#REF!-1</f>
        <v>#REF!</v>
      </c>
      <c r="K55" s="4">
        <f>K56+K57+K58+K59</f>
        <v>456.70805851306693</v>
      </c>
      <c r="L55" s="5" t="e">
        <f>K55/#REF!-1</f>
        <v>#REF!</v>
      </c>
      <c r="M55" s="4">
        <f>M56+M57+M58+M59</f>
        <v>441.79828390538199</v>
      </c>
      <c r="N55" s="5" t="e">
        <f>M55/#REF!-1</f>
        <v>#REF!</v>
      </c>
      <c r="O55" s="6">
        <f t="shared" si="1"/>
        <v>2629.981069677397</v>
      </c>
      <c r="P55" s="7" t="e">
        <f>O55/SUM(#REF!,#REF!,#REF!,#REF!,#REF!,#REF!)-1</f>
        <v>#REF!</v>
      </c>
      <c r="Q55" s="50"/>
    </row>
    <row r="56" spans="1:17" ht="56.4" customHeight="1" x14ac:dyDescent="0.25">
      <c r="A56" s="24"/>
      <c r="B56" s="3" t="s">
        <v>21</v>
      </c>
      <c r="C56" s="8">
        <f>[1]班线包车!C38</f>
        <v>136.70240000000001</v>
      </c>
      <c r="D56" s="5" t="e">
        <f>C56/#REF!-1</f>
        <v>#REF!</v>
      </c>
      <c r="E56" s="8">
        <f>[1]班线包车!E38</f>
        <v>146.6421</v>
      </c>
      <c r="F56" s="5" t="e">
        <f>E56/#REF!-1</f>
        <v>#REF!</v>
      </c>
      <c r="G56" s="8">
        <f>[1]班线包车!G38</f>
        <v>136.57079999999999</v>
      </c>
      <c r="H56" s="5" t="e">
        <f>G56/#REF!-1</f>
        <v>#REF!</v>
      </c>
      <c r="I56" s="8">
        <f>[1]班线包车!I38</f>
        <v>136.31219999999999</v>
      </c>
      <c r="J56" s="5" t="e">
        <f>I56/#REF!-1</f>
        <v>#REF!</v>
      </c>
      <c r="K56" s="8">
        <f>[1]班线包车!K38</f>
        <v>142.73339999999999</v>
      </c>
      <c r="L56" s="5" t="e">
        <f>K56/#REF!-1</f>
        <v>#REF!</v>
      </c>
      <c r="M56" s="8">
        <f>[1]班线包车!M38</f>
        <v>133.5838</v>
      </c>
      <c r="N56" s="5" t="e">
        <f>M56/#REF!-1</f>
        <v>#REF!</v>
      </c>
      <c r="O56" s="6">
        <f t="shared" si="1"/>
        <v>832.54469999999992</v>
      </c>
      <c r="P56" s="7" t="e">
        <f>O56/SUM(#REF!,#REF!,#REF!,#REF!,#REF!,#REF!)-1</f>
        <v>#REF!</v>
      </c>
      <c r="Q56" s="50"/>
    </row>
    <row r="57" spans="1:17" ht="56.4" customHeight="1" x14ac:dyDescent="0.25">
      <c r="A57" s="24"/>
      <c r="B57" s="3" t="s">
        <v>22</v>
      </c>
      <c r="C57" s="8">
        <f>[1]公交!C45-[1]公交!C47</f>
        <v>239.64</v>
      </c>
      <c r="D57" s="5" t="e">
        <f>C57/#REF!-1</f>
        <v>#REF!</v>
      </c>
      <c r="E57" s="8">
        <f>[1]公交!E45-[1]公交!E47</f>
        <v>237.26000000000005</v>
      </c>
      <c r="F57" s="5" t="e">
        <f>E57/#REF!-1</f>
        <v>#REF!</v>
      </c>
      <c r="G57" s="8">
        <f>[1]公交!G45-[1]公交!G47</f>
        <v>256.38</v>
      </c>
      <c r="H57" s="5" t="e">
        <f>G57/#REF!-1</f>
        <v>#REF!</v>
      </c>
      <c r="I57" s="8">
        <f>[1]公交!I45-[1]公交!I47</f>
        <v>262.68999999999994</v>
      </c>
      <c r="J57" s="5" t="e">
        <f>I57/#REF!-1</f>
        <v>#REF!</v>
      </c>
      <c r="K57" s="8">
        <f>[1]公交!K45-[1]公交!K47</f>
        <v>263.68999999999994</v>
      </c>
      <c r="L57" s="5" t="e">
        <f>K57/#REF!-1</f>
        <v>#REF!</v>
      </c>
      <c r="M57" s="8">
        <f>[1]公交!M45-[1]公交!M47</f>
        <v>256.97999999999996</v>
      </c>
      <c r="N57" s="5" t="e">
        <f>M57/#REF!-1</f>
        <v>#REF!</v>
      </c>
      <c r="O57" s="6">
        <f t="shared" si="1"/>
        <v>1516.6399999999999</v>
      </c>
      <c r="P57" s="7" t="e">
        <f>O57/SUM(#REF!,#REF!,#REF!,#REF!,#REF!,#REF!)-1</f>
        <v>#REF!</v>
      </c>
      <c r="Q57" s="50"/>
    </row>
    <row r="58" spans="1:17" ht="56.4" customHeight="1" x14ac:dyDescent="0.25">
      <c r="A58" s="25"/>
      <c r="B58" s="3" t="s">
        <v>23</v>
      </c>
      <c r="C58" s="8">
        <f>[1]出租!C45-[1]出租!C47</f>
        <v>26.180000000000007</v>
      </c>
      <c r="D58" s="5" t="e">
        <f>C58/#REF!-1</f>
        <v>#REF!</v>
      </c>
      <c r="E58" s="8">
        <f>[1]出租!E45-[1]出租!E47</f>
        <v>27.180000000000007</v>
      </c>
      <c r="F58" s="5" t="e">
        <f>E58/#REF!-1</f>
        <v>#REF!</v>
      </c>
      <c r="G58" s="8">
        <f>[1]出租!G45-[1]出租!G47</f>
        <v>26</v>
      </c>
      <c r="H58" s="5" t="e">
        <f>G58/#REF!-1</f>
        <v>#REF!</v>
      </c>
      <c r="I58" s="8">
        <f>[1]出租!I45-[1]出租!I47</f>
        <v>27.759999999999991</v>
      </c>
      <c r="J58" s="5" t="e">
        <f>I58/#REF!-1</f>
        <v>#REF!</v>
      </c>
      <c r="K58" s="8">
        <f>[1]出租!K45-[1]出租!K47</f>
        <v>29.870000000000005</v>
      </c>
      <c r="L58" s="5" t="e">
        <f>K58/#REF!-1</f>
        <v>#REF!</v>
      </c>
      <c r="M58" s="8">
        <f>[1]出租!M45-[1]出租!M47</f>
        <v>29.900000000000034</v>
      </c>
      <c r="N58" s="5" t="e">
        <f>M58/#REF!-1</f>
        <v>#REF!</v>
      </c>
      <c r="O58" s="6">
        <f t="shared" si="1"/>
        <v>166.89000000000004</v>
      </c>
      <c r="P58" s="7" t="e">
        <f>O58/SUM(#REF!,#REF!,#REF!,#REF!,#REF!,#REF!)-1</f>
        <v>#REF!</v>
      </c>
      <c r="Q58" s="50"/>
    </row>
    <row r="59" spans="1:17" ht="56.4" customHeight="1" thickBot="1" x14ac:dyDescent="0.3">
      <c r="A59" s="26"/>
      <c r="B59" s="3" t="s">
        <v>24</v>
      </c>
      <c r="C59" s="9">
        <f>[1]网约车!C45-[1]网约车!C47</f>
        <v>17.302940055154011</v>
      </c>
      <c r="D59" s="5" t="e">
        <f>C59/#REF!-1</f>
        <v>#REF!</v>
      </c>
      <c r="E59" s="9">
        <f>[1]网约车!E45-[1]网约车!E47</f>
        <v>17.861362491855004</v>
      </c>
      <c r="F59" s="5" t="e">
        <f>E59/#REF!-1</f>
        <v>#REF!</v>
      </c>
      <c r="G59" s="9">
        <f>[1]网约车!G45-[1]网约车!G47</f>
        <v>18.708670083526016</v>
      </c>
      <c r="H59" s="5" t="e">
        <f>G59/#REF!-1</f>
        <v>#REF!</v>
      </c>
      <c r="I59" s="9">
        <f>[1]网约车!I45-[1]网约车!I47</f>
        <v>18.284254628413009</v>
      </c>
      <c r="J59" s="5" t="e">
        <f>I59/#REF!-1</f>
        <v>#REF!</v>
      </c>
      <c r="K59" s="9">
        <f>[1]网约车!K45-[1]网约车!K47</f>
        <v>20.414658513066996</v>
      </c>
      <c r="L59" s="5" t="e">
        <f>K59/#REF!-1</f>
        <v>#REF!</v>
      </c>
      <c r="M59" s="9">
        <f>[1]网约车!M45-[1]网约车!M47</f>
        <v>21.334483905382001</v>
      </c>
      <c r="N59" s="5" t="e">
        <f>M59/#REF!-1</f>
        <v>#REF!</v>
      </c>
      <c r="O59" s="6">
        <f t="shared" si="1"/>
        <v>113.90636967739704</v>
      </c>
      <c r="P59" s="7" t="e">
        <f>O59/SUM(#REF!,#REF!,#REF!,#REF!,#REF!,#REF!)-1</f>
        <v>#REF!</v>
      </c>
      <c r="Q59" s="50"/>
    </row>
    <row r="60" spans="1:17" ht="56.4" customHeight="1" x14ac:dyDescent="0.25">
      <c r="A60" s="23" t="s">
        <v>35</v>
      </c>
      <c r="B60" s="3" t="s">
        <v>20</v>
      </c>
      <c r="C60" s="4">
        <f>C61+C62+C63+C64</f>
        <v>278.57100818414204</v>
      </c>
      <c r="D60" s="5" t="e">
        <f>C60/#REF!-1</f>
        <v>#REF!</v>
      </c>
      <c r="E60" s="4">
        <f>E61+E62+E63+E64</f>
        <v>296.6070668143513</v>
      </c>
      <c r="F60" s="5" t="e">
        <f>E60/#REF!-1</f>
        <v>#REF!</v>
      </c>
      <c r="G60" s="4">
        <f>G61+G62+G63+G64</f>
        <v>325.939415713144</v>
      </c>
      <c r="H60" s="5" t="e">
        <f>G60/#REF!-1</f>
        <v>#REF!</v>
      </c>
      <c r="I60" s="4">
        <f>I61+I62+I63+I64</f>
        <v>329.56520807633001</v>
      </c>
      <c r="J60" s="5" t="e">
        <f>I60/#REF!-1</f>
        <v>#REF!</v>
      </c>
      <c r="K60" s="4">
        <f>K61+K62+K63+K64</f>
        <v>341.04619647676304</v>
      </c>
      <c r="L60" s="5" t="e">
        <f>K60/#REF!-1</f>
        <v>#REF!</v>
      </c>
      <c r="M60" s="4">
        <f>M61+M62+M63+M64</f>
        <v>317.91686640946904</v>
      </c>
      <c r="N60" s="5" t="e">
        <f>M60/#REF!-1</f>
        <v>#REF!</v>
      </c>
      <c r="O60" s="6">
        <f t="shared" si="1"/>
        <v>1889.6457616741995</v>
      </c>
      <c r="P60" s="7" t="e">
        <f>O60/SUM(#REF!,#REF!,#REF!,#REF!,#REF!,#REF!)-1</f>
        <v>#REF!</v>
      </c>
      <c r="Q60" s="50"/>
    </row>
    <row r="61" spans="1:17" ht="56.4" customHeight="1" x14ac:dyDescent="0.25">
      <c r="A61" s="24"/>
      <c r="B61" s="3" t="s">
        <v>21</v>
      </c>
      <c r="C61" s="8">
        <f>[1]班线包车!C42</f>
        <v>39.309399999999997</v>
      </c>
      <c r="D61" s="5" t="e">
        <f>C61/#REF!-1</f>
        <v>#REF!</v>
      </c>
      <c r="E61" s="8">
        <f>[1]班线包车!E42</f>
        <v>56.433500000000002</v>
      </c>
      <c r="F61" s="5" t="e">
        <f>E61/#REF!-1</f>
        <v>#REF!</v>
      </c>
      <c r="G61" s="8">
        <f>[1]班线包车!G42</f>
        <v>56.811599999999999</v>
      </c>
      <c r="H61" s="5" t="e">
        <f>G61/#REF!-1</f>
        <v>#REF!</v>
      </c>
      <c r="I61" s="8">
        <f>[1]班线包车!I42</f>
        <v>58.692399999999999</v>
      </c>
      <c r="J61" s="5" t="e">
        <f>I61/#REF!-1</f>
        <v>#REF!</v>
      </c>
      <c r="K61" s="8">
        <f>[1]班线包车!K42</f>
        <v>58.051699999999997</v>
      </c>
      <c r="L61" s="5" t="e">
        <f>K61/#REF!-1</f>
        <v>#REF!</v>
      </c>
      <c r="M61" s="8">
        <f>[1]班线包车!M42</f>
        <v>52.665799999999997</v>
      </c>
      <c r="N61" s="5" t="e">
        <f>M61/#REF!-1</f>
        <v>#REF!</v>
      </c>
      <c r="O61" s="6">
        <f t="shared" si="1"/>
        <v>321.96439999999996</v>
      </c>
      <c r="P61" s="7" t="e">
        <f>O61/SUM(#REF!,#REF!,#REF!,#REF!,#REF!,#REF!)-1</f>
        <v>#REF!</v>
      </c>
      <c r="Q61" s="50"/>
    </row>
    <row r="62" spans="1:17" ht="56.4" customHeight="1" x14ac:dyDescent="0.25">
      <c r="A62" s="25"/>
      <c r="B62" s="3" t="s">
        <v>22</v>
      </c>
      <c r="C62" s="8">
        <f>[1]公交!C49-[1]公交!C51</f>
        <v>154.96000000000004</v>
      </c>
      <c r="D62" s="5" t="e">
        <f>C62/#REF!-1</f>
        <v>#REF!</v>
      </c>
      <c r="E62" s="8">
        <f>[1]公交!E49-[1]公交!E51</f>
        <v>163.37</v>
      </c>
      <c r="F62" s="5" t="e">
        <f>E62/#REF!-1</f>
        <v>#REF!</v>
      </c>
      <c r="G62" s="8">
        <f>[1]公交!G49-[1]公交!G51</f>
        <v>186.13</v>
      </c>
      <c r="H62" s="5" t="e">
        <f>G62/#REF!-1</f>
        <v>#REF!</v>
      </c>
      <c r="I62" s="8">
        <f>[1]公交!I49-[1]公交!I51</f>
        <v>195.02999999999997</v>
      </c>
      <c r="J62" s="5" t="e">
        <f>I62/#REF!-1</f>
        <v>#REF!</v>
      </c>
      <c r="K62" s="8">
        <f>[1]公交!K49-[1]公交!K51</f>
        <v>200.33000000000004</v>
      </c>
      <c r="L62" s="5" t="e">
        <f>K62/#REF!-1</f>
        <v>#REF!</v>
      </c>
      <c r="M62" s="8">
        <f>[1]公交!M49-[1]公交!M51</f>
        <v>184.33000000000004</v>
      </c>
      <c r="N62" s="5" t="e">
        <f>M62/#REF!-1</f>
        <v>#REF!</v>
      </c>
      <c r="O62" s="6">
        <f t="shared" si="1"/>
        <v>1084.1500000000001</v>
      </c>
      <c r="P62" s="7" t="e">
        <f>O62/SUM(#REF!,#REF!,#REF!,#REF!,#REF!,#REF!)-1</f>
        <v>#REF!</v>
      </c>
      <c r="Q62" s="50"/>
    </row>
    <row r="63" spans="1:17" ht="56.4" customHeight="1" x14ac:dyDescent="0.25">
      <c r="A63" s="37"/>
      <c r="B63" s="3" t="s">
        <v>23</v>
      </c>
      <c r="C63" s="8">
        <f>[1]出租!C49-[1]出租!C51</f>
        <v>47.700000000000017</v>
      </c>
      <c r="D63" s="5" t="e">
        <f>C63/#REF!-1</f>
        <v>#REF!</v>
      </c>
      <c r="E63" s="8">
        <f>[1]出租!E49-[1]出租!E51</f>
        <v>47.989999999999981</v>
      </c>
      <c r="F63" s="5" t="e">
        <f>E63/#REF!-1</f>
        <v>#REF!</v>
      </c>
      <c r="G63" s="8">
        <f>[1]出租!G49-[1]出租!G51</f>
        <v>49.53</v>
      </c>
      <c r="H63" s="5" t="e">
        <f>G63/#REF!-1</f>
        <v>#REF!</v>
      </c>
      <c r="I63" s="8">
        <f>[1]出租!I49-[1]出租!I51</f>
        <v>46.84</v>
      </c>
      <c r="J63" s="5" t="e">
        <f>I63/#REF!-1</f>
        <v>#REF!</v>
      </c>
      <c r="K63" s="8">
        <f>[1]出租!K49-[1]出租!K51</f>
        <v>47.849999999999994</v>
      </c>
      <c r="L63" s="5" t="e">
        <f>K63/#REF!-1</f>
        <v>#REF!</v>
      </c>
      <c r="M63" s="8">
        <f>[1]出租!M49-[1]出租!M51</f>
        <v>45.379999999999967</v>
      </c>
      <c r="N63" s="5" t="e">
        <f>M63/#REF!-1</f>
        <v>#REF!</v>
      </c>
      <c r="O63" s="6">
        <f t="shared" si="1"/>
        <v>285.28999999999996</v>
      </c>
      <c r="P63" s="7" t="e">
        <f>O63/SUM(#REF!,#REF!,#REF!,#REF!,#REF!,#REF!)-1</f>
        <v>#REF!</v>
      </c>
      <c r="Q63" s="50"/>
    </row>
    <row r="64" spans="1:17" ht="56.4" customHeight="1" thickBot="1" x14ac:dyDescent="0.3">
      <c r="A64" s="26"/>
      <c r="B64" s="3" t="s">
        <v>24</v>
      </c>
      <c r="C64" s="9">
        <f>[1]网约车!C49-[1]网约车!C51</f>
        <v>36.601608184142009</v>
      </c>
      <c r="D64" s="5" t="e">
        <f>C64/#REF!-1</f>
        <v>#REF!</v>
      </c>
      <c r="E64" s="9">
        <f>[1]网约车!E49-[1]网约车!E51</f>
        <v>28.813566814351319</v>
      </c>
      <c r="F64" s="5" t="e">
        <f>E64/#REF!-1</f>
        <v>#REF!</v>
      </c>
      <c r="G64" s="9">
        <f>[1]网约车!G49-[1]网约车!G51</f>
        <v>33.46781571314402</v>
      </c>
      <c r="H64" s="5" t="e">
        <f>G64/#REF!-1</f>
        <v>#REF!</v>
      </c>
      <c r="I64" s="9">
        <f>[1]网约车!I49-[1]网约车!I51</f>
        <v>29.002808076330012</v>
      </c>
      <c r="J64" s="5" t="e">
        <f>I64/#REF!-1</f>
        <v>#REF!</v>
      </c>
      <c r="K64" s="9">
        <f>[1]网约车!K49-[1]网约车!K51</f>
        <v>34.814496476762997</v>
      </c>
      <c r="L64" s="5" t="e">
        <f>K64/#REF!-1</f>
        <v>#REF!</v>
      </c>
      <c r="M64" s="9">
        <f>[1]网约车!M49-[1]网约车!M51</f>
        <v>35.541066409469011</v>
      </c>
      <c r="N64" s="5" t="e">
        <f>M64/#REF!-1</f>
        <v>#REF!</v>
      </c>
      <c r="O64" s="6">
        <f t="shared" si="1"/>
        <v>198.24136167419937</v>
      </c>
      <c r="P64" s="7" t="e">
        <f>O64/SUM(#REF!,#REF!,#REF!,#REF!,#REF!,#REF!)-1</f>
        <v>#REF!</v>
      </c>
      <c r="Q64" s="50"/>
    </row>
    <row r="65" spans="1:17" ht="56.4" customHeight="1" x14ac:dyDescent="0.25">
      <c r="A65" s="23" t="s">
        <v>36</v>
      </c>
      <c r="B65" s="3" t="s">
        <v>20</v>
      </c>
      <c r="C65" s="4">
        <f>C66+C67+C68+C69</f>
        <v>170.61318689503261</v>
      </c>
      <c r="D65" s="5" t="e">
        <f>C65/#REF!-1</f>
        <v>#REF!</v>
      </c>
      <c r="E65" s="4">
        <f>E66+E67+E68+E69</f>
        <v>175.4290788823352</v>
      </c>
      <c r="F65" s="5" t="e">
        <f>E65/#REF!-1</f>
        <v>#REF!</v>
      </c>
      <c r="G65" s="4">
        <f>G66+G67+G68+G69</f>
        <v>172.9896072069464</v>
      </c>
      <c r="H65" s="5" t="e">
        <f>G65/#REF!-1</f>
        <v>#REF!</v>
      </c>
      <c r="I65" s="4">
        <f>I66+I67+I68+I69</f>
        <v>172.17465746765959</v>
      </c>
      <c r="J65" s="5" t="e">
        <f>I65/#REF!-1</f>
        <v>#REF!</v>
      </c>
      <c r="K65" s="4">
        <f>K66+K67+K68+K69</f>
        <v>174.66902787056989</v>
      </c>
      <c r="L65" s="5" t="e">
        <f>K65/#REF!-1</f>
        <v>#REF!</v>
      </c>
      <c r="M65" s="4">
        <f>M66+M67+M68+M69</f>
        <v>170.8537796471015</v>
      </c>
      <c r="N65" s="5" t="e">
        <f>M65/#REF!-1</f>
        <v>#REF!</v>
      </c>
      <c r="O65" s="6">
        <f t="shared" si="1"/>
        <v>1036.729337969645</v>
      </c>
      <c r="P65" s="7" t="e">
        <f>O65/SUM(#REF!,#REF!,#REF!,#REF!,#REF!,#REF!)-1</f>
        <v>#REF!</v>
      </c>
      <c r="Q65" s="50"/>
    </row>
    <row r="66" spans="1:17" ht="56.4" customHeight="1" x14ac:dyDescent="0.25">
      <c r="A66" s="24"/>
      <c r="B66" s="3" t="s">
        <v>21</v>
      </c>
      <c r="C66" s="8">
        <f>[1]班线包车!C44</f>
        <v>114.3916</v>
      </c>
      <c r="D66" s="5" t="e">
        <f>C66/#REF!-1</f>
        <v>#REF!</v>
      </c>
      <c r="E66" s="8">
        <f>[1]班线包车!E44</f>
        <v>120.983</v>
      </c>
      <c r="F66" s="5" t="e">
        <f>E66/#REF!-1</f>
        <v>#REF!</v>
      </c>
      <c r="G66" s="8">
        <f>[1]班线包车!G44</f>
        <v>119.5115</v>
      </c>
      <c r="H66" s="5" t="e">
        <f>G66/#REF!-1</f>
        <v>#REF!</v>
      </c>
      <c r="I66" s="8">
        <f>[1]班线包车!I44</f>
        <v>120.37860000000001</v>
      </c>
      <c r="J66" s="5" t="e">
        <f>I66/#REF!-1</f>
        <v>#REF!</v>
      </c>
      <c r="K66" s="8">
        <f>[1]班线包车!K44</f>
        <v>122.8015</v>
      </c>
      <c r="L66" s="5" t="e">
        <f>K66/#REF!-1</f>
        <v>#REF!</v>
      </c>
      <c r="M66" s="8">
        <f>[1]班线包车!M44</f>
        <v>121.1953</v>
      </c>
      <c r="N66" s="5" t="e">
        <f>M66/#REF!-1</f>
        <v>#REF!</v>
      </c>
      <c r="O66" s="6">
        <f t="shared" si="1"/>
        <v>719.26149999999996</v>
      </c>
      <c r="P66" s="7" t="e">
        <f>O66/SUM(#REF!,#REF!,#REF!,#REF!,#REF!,#REF!)-1</f>
        <v>#REF!</v>
      </c>
      <c r="Q66" s="50"/>
    </row>
    <row r="67" spans="1:17" ht="56.4" customHeight="1" x14ac:dyDescent="0.25">
      <c r="A67" s="25"/>
      <c r="B67" s="3" t="s">
        <v>22</v>
      </c>
      <c r="C67" s="8">
        <f>[1]公交!C53-[1]公交!C55</f>
        <v>36.22</v>
      </c>
      <c r="D67" s="5" t="e">
        <f>C67/#REF!-1</f>
        <v>#REF!</v>
      </c>
      <c r="E67" s="8">
        <f>[1]公交!E53-[1]公交!E55</f>
        <v>34.03</v>
      </c>
      <c r="F67" s="5" t="e">
        <f>E67/#REF!-1</f>
        <v>#REF!</v>
      </c>
      <c r="G67" s="8">
        <f>[1]公交!G53-[1]公交!G55</f>
        <v>33.840000000000003</v>
      </c>
      <c r="H67" s="5" t="e">
        <f>G67/#REF!-1</f>
        <v>#REF!</v>
      </c>
      <c r="I67" s="8">
        <f>[1]公交!I53-[1]公交!I55</f>
        <v>32.5</v>
      </c>
      <c r="J67" s="5" t="e">
        <f>I67/#REF!-1</f>
        <v>#REF!</v>
      </c>
      <c r="K67" s="8">
        <f>[1]公交!K53-[1]公交!K55</f>
        <v>32.56</v>
      </c>
      <c r="L67" s="5" t="e">
        <f>K67/#REF!-1</f>
        <v>#REF!</v>
      </c>
      <c r="M67" s="8">
        <f>[1]公交!M53-[1]公交!M55</f>
        <v>30.22</v>
      </c>
      <c r="N67" s="5" t="e">
        <f>M67/#REF!-1</f>
        <v>#REF!</v>
      </c>
      <c r="O67" s="6">
        <f t="shared" si="1"/>
        <v>199.37</v>
      </c>
      <c r="P67" s="7" t="e">
        <f>O67/SUM(#REF!,#REF!,#REF!,#REF!,#REF!,#REF!)-1</f>
        <v>#REF!</v>
      </c>
      <c r="Q67" s="50"/>
    </row>
    <row r="68" spans="1:17" ht="56.4" customHeight="1" x14ac:dyDescent="0.25">
      <c r="A68" s="37"/>
      <c r="B68" s="3" t="s">
        <v>23</v>
      </c>
      <c r="C68" s="8">
        <f>[1]出租!C53-[1]出租!C55</f>
        <v>10.219999999999999</v>
      </c>
      <c r="D68" s="5" t="e">
        <f>C68/#REF!-1</f>
        <v>#REF!</v>
      </c>
      <c r="E68" s="8">
        <f>[1]出租!E53-[1]出租!E55</f>
        <v>11.060000000000002</v>
      </c>
      <c r="F68" s="5" t="e">
        <f>E68/#REF!-1</f>
        <v>#REF!</v>
      </c>
      <c r="G68" s="8">
        <f>[1]出租!G53-[1]出租!G55</f>
        <v>10.710000000000008</v>
      </c>
      <c r="H68" s="5" t="e">
        <f>G68/#REF!-1</f>
        <v>#REF!</v>
      </c>
      <c r="I68" s="8">
        <f>[1]出租!I53-[1]出租!I55</f>
        <v>10.97999999999999</v>
      </c>
      <c r="J68" s="5" t="e">
        <f>I68/#REF!-1</f>
        <v>#REF!</v>
      </c>
      <c r="K68" s="8">
        <f>[1]出租!K53-[1]出租!K55</f>
        <v>11.090000000000003</v>
      </c>
      <c r="L68" s="5" t="e">
        <f>K68/#REF!-1</f>
        <v>#REF!</v>
      </c>
      <c r="M68" s="8">
        <f>[1]出租!M53-[1]出租!M55</f>
        <v>11</v>
      </c>
      <c r="N68" s="5" t="e">
        <f>M68/#REF!-1</f>
        <v>#REF!</v>
      </c>
      <c r="O68" s="6">
        <f t="shared" si="1"/>
        <v>65.06</v>
      </c>
      <c r="P68" s="7" t="e">
        <f>O68/SUM(#REF!,#REF!,#REF!,#REF!,#REF!,#REF!)-1</f>
        <v>#REF!</v>
      </c>
      <c r="Q68" s="50"/>
    </row>
    <row r="69" spans="1:17" ht="56.4" customHeight="1" thickBot="1" x14ac:dyDescent="0.3">
      <c r="A69" s="26"/>
      <c r="B69" s="3" t="s">
        <v>24</v>
      </c>
      <c r="C69" s="9">
        <f>[1]网约车!C53-[1]网约车!C55</f>
        <v>9.7815868950326035</v>
      </c>
      <c r="D69" s="5" t="e">
        <f>C69/#REF!-1</f>
        <v>#REF!</v>
      </c>
      <c r="E69" s="9">
        <f>[1]网约车!E53-[1]网约车!E55</f>
        <v>9.356078882335197</v>
      </c>
      <c r="F69" s="5" t="e">
        <f>E69/#REF!-1</f>
        <v>#REF!</v>
      </c>
      <c r="G69" s="9">
        <f>[1]网约车!G53-[1]网约车!G55</f>
        <v>8.9281072069463931</v>
      </c>
      <c r="H69" s="5" t="e">
        <f>G69/#REF!-1</f>
        <v>#REF!</v>
      </c>
      <c r="I69" s="9">
        <f>[1]网约车!I53-[1]网约车!I55</f>
        <v>8.3160574676596042</v>
      </c>
      <c r="J69" s="5" t="e">
        <f>I69/#REF!-1</f>
        <v>#REF!</v>
      </c>
      <c r="K69" s="9">
        <f>[1]网约车!K53-[1]网约车!K55</f>
        <v>8.2175278705698958</v>
      </c>
      <c r="L69" s="5" t="e">
        <f>K69/#REF!-1</f>
        <v>#REF!</v>
      </c>
      <c r="M69" s="9">
        <f>[1]网约车!M53-[1]网约车!M55</f>
        <v>8.4384796471015022</v>
      </c>
      <c r="N69" s="5" t="e">
        <f>M69/#REF!-1</f>
        <v>#REF!</v>
      </c>
      <c r="O69" s="6">
        <f t="shared" ref="O69:O94" si="2">E69+C69+G69+I69+K69+M69</f>
        <v>53.037837969645196</v>
      </c>
      <c r="P69" s="7" t="e">
        <f>O69/SUM(#REF!,#REF!,#REF!,#REF!,#REF!,#REF!)-1</f>
        <v>#REF!</v>
      </c>
      <c r="Q69" s="50"/>
    </row>
    <row r="70" spans="1:17" ht="56.4" customHeight="1" x14ac:dyDescent="0.25">
      <c r="A70" s="23" t="s">
        <v>37</v>
      </c>
      <c r="B70" s="3" t="s">
        <v>20</v>
      </c>
      <c r="C70" s="4">
        <f>C71+C72+C73+C74</f>
        <v>345.742122157979</v>
      </c>
      <c r="D70" s="5" t="e">
        <f>C70/#REF!-1</f>
        <v>#REF!</v>
      </c>
      <c r="E70" s="4">
        <f>E71+E72+E73+E74</f>
        <v>340.89232801890302</v>
      </c>
      <c r="F70" s="5" t="e">
        <f>E70/#REF!-1</f>
        <v>#REF!</v>
      </c>
      <c r="G70" s="4">
        <f>G71+G72+G73+G74</f>
        <v>349.40033465670899</v>
      </c>
      <c r="H70" s="5" t="e">
        <f>G70/#REF!-1</f>
        <v>#REF!</v>
      </c>
      <c r="I70" s="4">
        <f>I71+I72+I73+I74</f>
        <v>366.08884964290098</v>
      </c>
      <c r="J70" s="5" t="e">
        <f>I70/#REF!-1</f>
        <v>#REF!</v>
      </c>
      <c r="K70" s="4">
        <f>K71+K72+K73+K74</f>
        <v>377.94670980873809</v>
      </c>
      <c r="L70" s="5" t="e">
        <f>K70/#REF!-1</f>
        <v>#REF!</v>
      </c>
      <c r="M70" s="4">
        <f>M71+M72+M73+M74</f>
        <v>365.46670756281196</v>
      </c>
      <c r="N70" s="5" t="e">
        <f>M70/#REF!-1</f>
        <v>#REF!</v>
      </c>
      <c r="O70" s="6">
        <f t="shared" si="2"/>
        <v>2145.5370518480422</v>
      </c>
      <c r="P70" s="7" t="e">
        <f>O70/SUM(#REF!,#REF!,#REF!,#REF!,#REF!,#REF!)-1</f>
        <v>#REF!</v>
      </c>
      <c r="Q70" s="50"/>
    </row>
    <row r="71" spans="1:17" ht="56.4" customHeight="1" x14ac:dyDescent="0.25">
      <c r="A71" s="24"/>
      <c r="B71" s="3" t="s">
        <v>21</v>
      </c>
      <c r="C71" s="8">
        <f>[1]班线包车!C48</f>
        <v>146.71559999999999</v>
      </c>
      <c r="D71" s="5" t="e">
        <f>C71/#REF!-1</f>
        <v>#REF!</v>
      </c>
      <c r="E71" s="8">
        <f>[1]班线包车!E48</f>
        <v>164.4127</v>
      </c>
      <c r="F71" s="5" t="e">
        <f>E71/#REF!-1</f>
        <v>#REF!</v>
      </c>
      <c r="G71" s="8">
        <f>[1]班线包车!G48</f>
        <v>162.09819999999999</v>
      </c>
      <c r="H71" s="5" t="e">
        <f>G71/#REF!-1</f>
        <v>#REF!</v>
      </c>
      <c r="I71" s="8">
        <f>[1]班线包车!I48</f>
        <v>182.7013</v>
      </c>
      <c r="J71" s="5" t="e">
        <f>I71/#REF!-1</f>
        <v>#REF!</v>
      </c>
      <c r="K71" s="8">
        <f>[1]班线包车!K48</f>
        <v>190.22389999999999</v>
      </c>
      <c r="L71" s="5" t="e">
        <f>K71/#REF!-1</f>
        <v>#REF!</v>
      </c>
      <c r="M71" s="8">
        <f>[1]班线包车!M48</f>
        <v>170.97110000000001</v>
      </c>
      <c r="N71" s="5" t="e">
        <f>M71/#REF!-1</f>
        <v>#REF!</v>
      </c>
      <c r="O71" s="6">
        <f t="shared" si="2"/>
        <v>1017.1227999999999</v>
      </c>
      <c r="P71" s="7" t="e">
        <f>O71/SUM(#REF!,#REF!,#REF!,#REF!,#REF!,#REF!)-1</f>
        <v>#REF!</v>
      </c>
      <c r="Q71" s="50"/>
    </row>
    <row r="72" spans="1:17" ht="56.4" customHeight="1" x14ac:dyDescent="0.25">
      <c r="A72" s="24"/>
      <c r="B72" s="3" t="s">
        <v>22</v>
      </c>
      <c r="C72" s="8">
        <f>[1]公交!C57-[1]公交!C59</f>
        <v>101.06</v>
      </c>
      <c r="D72" s="5" t="e">
        <f>C72/#REF!-1</f>
        <v>#REF!</v>
      </c>
      <c r="E72" s="8">
        <f>[1]公交!E57-[1]公交!E59</f>
        <v>76.079999999999984</v>
      </c>
      <c r="F72" s="5" t="e">
        <f>E72/#REF!-1</f>
        <v>#REF!</v>
      </c>
      <c r="G72" s="8">
        <f>[1]公交!G57-[1]公交!G59</f>
        <v>92.71999999999997</v>
      </c>
      <c r="H72" s="5" t="e">
        <f>G72/#REF!-1</f>
        <v>#REF!</v>
      </c>
      <c r="I72" s="8">
        <f>[1]公交!I57-[1]公交!I59</f>
        <v>94.309999999999945</v>
      </c>
      <c r="J72" s="5" t="e">
        <f>I72/#REF!-1</f>
        <v>#REF!</v>
      </c>
      <c r="K72" s="8">
        <f>[1]公交!K57-[1]公交!K59</f>
        <v>98.210000000000036</v>
      </c>
      <c r="L72" s="5" t="e">
        <f>K72/#REF!-1</f>
        <v>#REF!</v>
      </c>
      <c r="M72" s="8">
        <f>[1]公交!M57-[1]公交!M59</f>
        <v>98.119999999999948</v>
      </c>
      <c r="N72" s="5" t="e">
        <f>M72/#REF!-1</f>
        <v>#REF!</v>
      </c>
      <c r="O72" s="6">
        <f t="shared" si="2"/>
        <v>560.49999999999989</v>
      </c>
      <c r="P72" s="7" t="e">
        <f>O72/SUM(#REF!,#REF!,#REF!,#REF!,#REF!,#REF!)-1</f>
        <v>#REF!</v>
      </c>
      <c r="Q72" s="50"/>
    </row>
    <row r="73" spans="1:17" ht="56.4" customHeight="1" x14ac:dyDescent="0.25">
      <c r="A73" s="25"/>
      <c r="B73" s="3" t="s">
        <v>23</v>
      </c>
      <c r="C73" s="8">
        <f>[1]出租!C57-[1]出租!C59</f>
        <v>63.169999999999959</v>
      </c>
      <c r="D73" s="5" t="e">
        <f>C73/#REF!-1</f>
        <v>#REF!</v>
      </c>
      <c r="E73" s="8">
        <f>[1]出租!E57-[1]出租!E59</f>
        <v>71.990000000000009</v>
      </c>
      <c r="F73" s="5" t="e">
        <f>E73/#REF!-1</f>
        <v>#REF!</v>
      </c>
      <c r="G73" s="8">
        <f>[1]出租!G57-[1]出租!G59</f>
        <v>57.32000000000005</v>
      </c>
      <c r="H73" s="5" t="e">
        <f>G73/#REF!-1</f>
        <v>#REF!</v>
      </c>
      <c r="I73" s="8">
        <f>[1]出租!I57-[1]出租!I59</f>
        <v>52.639999999999986</v>
      </c>
      <c r="J73" s="5" t="e">
        <f>I73/#REF!-1</f>
        <v>#REF!</v>
      </c>
      <c r="K73" s="8">
        <f>[1]出租!K57-[1]出租!K59</f>
        <v>50.620000000000061</v>
      </c>
      <c r="L73" s="5" t="e">
        <f>K73/#REF!-1</f>
        <v>#REF!</v>
      </c>
      <c r="M73" s="8">
        <f>[1]出租!M57-[1]出租!M59</f>
        <v>53.649999999999977</v>
      </c>
      <c r="N73" s="5" t="e">
        <f>M73/#REF!-1</f>
        <v>#REF!</v>
      </c>
      <c r="O73" s="6">
        <f t="shared" si="2"/>
        <v>349.39000000000004</v>
      </c>
      <c r="P73" s="7" t="e">
        <f>O73/SUM(#REF!,#REF!,#REF!,#REF!,#REF!,#REF!)-1</f>
        <v>#REF!</v>
      </c>
      <c r="Q73" s="50"/>
    </row>
    <row r="74" spans="1:17" ht="56.4" customHeight="1" thickBot="1" x14ac:dyDescent="0.3">
      <c r="A74" s="26"/>
      <c r="B74" s="3" t="s">
        <v>24</v>
      </c>
      <c r="C74" s="9">
        <f>[1]网约车!C57-[1]网约车!C59</f>
        <v>34.796522157979012</v>
      </c>
      <c r="D74" s="5" t="e">
        <f>C74/#REF!-1</f>
        <v>#REF!</v>
      </c>
      <c r="E74" s="9">
        <f>[1]网约车!E57-[1]网约车!E59</f>
        <v>28.409628018902993</v>
      </c>
      <c r="F74" s="5" t="e">
        <f>E74/#REF!-1</f>
        <v>#REF!</v>
      </c>
      <c r="G74" s="9">
        <f>[1]网约车!G57-[1]网约车!G59</f>
        <v>37.26213465670898</v>
      </c>
      <c r="H74" s="5" t="e">
        <f>G74/#REF!-1</f>
        <v>#REF!</v>
      </c>
      <c r="I74" s="9">
        <f>[1]网约车!I57-[1]网约车!I59</f>
        <v>36.437549642901018</v>
      </c>
      <c r="J74" s="5" t="e">
        <f>I74/#REF!-1</f>
        <v>#REF!</v>
      </c>
      <c r="K74" s="9">
        <f>[1]网约车!K57-[1]网约车!K59</f>
        <v>38.892809808738036</v>
      </c>
      <c r="L74" s="5" t="e">
        <f>K74/#REF!-1</f>
        <v>#REF!</v>
      </c>
      <c r="M74" s="9">
        <f>[1]网约车!M57-[1]网约车!M59</f>
        <v>42.725607562812002</v>
      </c>
      <c r="N74" s="5" t="e">
        <f>M74/#REF!-1</f>
        <v>#REF!</v>
      </c>
      <c r="O74" s="6">
        <f t="shared" si="2"/>
        <v>218.52425184804204</v>
      </c>
      <c r="P74" s="7" t="e">
        <f>O74/SUM(#REF!,#REF!,#REF!,#REF!,#REF!,#REF!)-1</f>
        <v>#REF!</v>
      </c>
      <c r="Q74" s="50"/>
    </row>
    <row r="75" spans="1:17" ht="56.4" customHeight="1" x14ac:dyDescent="0.25">
      <c r="A75" s="23" t="s">
        <v>38</v>
      </c>
      <c r="B75" s="3" t="s">
        <v>20</v>
      </c>
      <c r="C75" s="4">
        <f>C76+C77+C78+C79</f>
        <v>51.470818370673612</v>
      </c>
      <c r="D75" s="5" t="e">
        <f>C75/#REF!-1</f>
        <v>#REF!</v>
      </c>
      <c r="E75" s="4">
        <f>E76+E77+E78+E79</f>
        <v>51.666847708579695</v>
      </c>
      <c r="F75" s="5" t="e">
        <f>E75/#REF!-1</f>
        <v>#REF!</v>
      </c>
      <c r="G75" s="4">
        <f>G76+G77+G78+G79</f>
        <v>50.31252450183559</v>
      </c>
      <c r="H75" s="5" t="e">
        <f>G75/#REF!-1</f>
        <v>#REF!</v>
      </c>
      <c r="I75" s="4">
        <f>I76+I77+I78+I79</f>
        <v>49.400723615200299</v>
      </c>
      <c r="J75" s="5" t="e">
        <f>I75/#REF!-1</f>
        <v>#REF!</v>
      </c>
      <c r="K75" s="4">
        <f>K76+K77+K78+K79</f>
        <v>50.294102949795978</v>
      </c>
      <c r="L75" s="5" t="e">
        <f>K75/#REF!-1</f>
        <v>#REF!</v>
      </c>
      <c r="M75" s="4">
        <f>M76+M77+M78+M79</f>
        <v>50.714324674276099</v>
      </c>
      <c r="N75" s="5" t="e">
        <f>M75/#REF!-1</f>
        <v>#REF!</v>
      </c>
      <c r="O75" s="6">
        <f t="shared" si="2"/>
        <v>303.85934182036124</v>
      </c>
      <c r="P75" s="7" t="e">
        <f>O75/SUM(#REF!,#REF!,#REF!,#REF!,#REF!,#REF!)-1</f>
        <v>#REF!</v>
      </c>
      <c r="Q75" s="50"/>
    </row>
    <row r="76" spans="1:17" ht="56.4" customHeight="1" x14ac:dyDescent="0.25">
      <c r="A76" s="24"/>
      <c r="B76" s="3" t="s">
        <v>21</v>
      </c>
      <c r="C76" s="8">
        <f>[1]班线包车!C50</f>
        <v>9.2371999999999996</v>
      </c>
      <c r="D76" s="5" t="e">
        <f>C76/#REF!-1</f>
        <v>#REF!</v>
      </c>
      <c r="E76" s="8">
        <f>[1]班线包车!E50</f>
        <v>9.1900999999999993</v>
      </c>
      <c r="F76" s="5" t="e">
        <f>E76/#REF!-1</f>
        <v>#REF!</v>
      </c>
      <c r="G76" s="8">
        <f>[1]班线包车!G50</f>
        <v>9.1722999999999999</v>
      </c>
      <c r="H76" s="5" t="e">
        <f>G76/#REF!-1</f>
        <v>#REF!</v>
      </c>
      <c r="I76" s="8">
        <f>[1]班线包车!I50</f>
        <v>9.1412999999999993</v>
      </c>
      <c r="J76" s="5" t="e">
        <f>I76/#REF!-1</f>
        <v>#REF!</v>
      </c>
      <c r="K76" s="8">
        <f>[1]班线包车!K50</f>
        <v>9.3402999999999992</v>
      </c>
      <c r="L76" s="5" t="e">
        <f>K76/#REF!-1</f>
        <v>#REF!</v>
      </c>
      <c r="M76" s="8">
        <f>[1]班线包车!M50</f>
        <v>9.9419000000000004</v>
      </c>
      <c r="N76" s="5" t="e">
        <f>M76/#REF!-1</f>
        <v>#REF!</v>
      </c>
      <c r="O76" s="6">
        <f t="shared" si="2"/>
        <v>56.023099999999999</v>
      </c>
      <c r="P76" s="7" t="e">
        <f>O76/SUM(#REF!,#REF!,#REF!,#REF!,#REF!,#REF!)-1</f>
        <v>#REF!</v>
      </c>
      <c r="Q76" s="50"/>
    </row>
    <row r="77" spans="1:17" ht="56.4" customHeight="1" x14ac:dyDescent="0.25">
      <c r="A77" s="25"/>
      <c r="B77" s="3" t="s">
        <v>22</v>
      </c>
      <c r="C77" s="8">
        <f>[1]公交!C61-[1]公交!C63</f>
        <v>23.500000000000014</v>
      </c>
      <c r="D77" s="5" t="e">
        <f>C77/#REF!-1</f>
        <v>#REF!</v>
      </c>
      <c r="E77" s="8">
        <f>[1]公交!E61-[1]公交!E63</f>
        <v>24.129999999999995</v>
      </c>
      <c r="F77" s="5" t="e">
        <f>E77/#REF!-1</f>
        <v>#REF!</v>
      </c>
      <c r="G77" s="8">
        <f>[1]公交!G61-[1]公交!G63</f>
        <v>23.399999999999991</v>
      </c>
      <c r="H77" s="5" t="e">
        <f>G77/#REF!-1</f>
        <v>#REF!</v>
      </c>
      <c r="I77" s="8">
        <f>[1]公交!I61-[1]公交!I63</f>
        <v>23.5</v>
      </c>
      <c r="J77" s="5" t="e">
        <f>I77/#REF!-1</f>
        <v>#REF!</v>
      </c>
      <c r="K77" s="8">
        <f>[1]公交!K61-[1]公交!K63</f>
        <v>23.359999999999985</v>
      </c>
      <c r="L77" s="5" t="e">
        <f>K77/#REF!-1</f>
        <v>#REF!</v>
      </c>
      <c r="M77" s="8">
        <f>[1]公交!M61-[1]公交!M63</f>
        <v>23.009999999999991</v>
      </c>
      <c r="N77" s="5" t="e">
        <f>M77/#REF!-1</f>
        <v>#REF!</v>
      </c>
      <c r="O77" s="6">
        <f t="shared" si="2"/>
        <v>140.89999999999998</v>
      </c>
      <c r="P77" s="7" t="e">
        <f>O77/SUM(#REF!,#REF!,#REF!,#REF!,#REF!,#REF!)-1</f>
        <v>#REF!</v>
      </c>
      <c r="Q77" s="50"/>
    </row>
    <row r="78" spans="1:17" ht="56.4" customHeight="1" x14ac:dyDescent="0.25">
      <c r="A78" s="37"/>
      <c r="B78" s="3" t="s">
        <v>23</v>
      </c>
      <c r="C78" s="8">
        <f>[1]出租!C61-[1]出租!C63</f>
        <v>6.9699999999999989</v>
      </c>
      <c r="D78" s="5" t="e">
        <f>C78/#REF!-1</f>
        <v>#REF!</v>
      </c>
      <c r="E78" s="8">
        <f>[1]出租!E61-[1]出租!E63</f>
        <v>7.2999999999999972</v>
      </c>
      <c r="F78" s="5" t="e">
        <f>E78/#REF!-1</f>
        <v>#REF!</v>
      </c>
      <c r="G78" s="8">
        <f>[1]出租!G61-[1]出租!G63</f>
        <v>7.1500000000000057</v>
      </c>
      <c r="H78" s="5" t="e">
        <f>G78/#REF!-1</f>
        <v>#REF!</v>
      </c>
      <c r="I78" s="8">
        <f>[1]出租!I61-[1]出租!I63</f>
        <v>6.6199999999999974</v>
      </c>
      <c r="J78" s="5" t="e">
        <f>I78/#REF!-1</f>
        <v>#REF!</v>
      </c>
      <c r="K78" s="8">
        <f>[1]出租!K61-[1]出租!K63</f>
        <v>6.3999999999999986</v>
      </c>
      <c r="L78" s="5" t="e">
        <f>K78/#REF!-1</f>
        <v>#REF!</v>
      </c>
      <c r="M78" s="8">
        <f>[1]出租!M61-[1]出租!M63</f>
        <v>6.480000000000004</v>
      </c>
      <c r="N78" s="5" t="e">
        <f>M78/#REF!-1</f>
        <v>#REF!</v>
      </c>
      <c r="O78" s="6">
        <f t="shared" si="2"/>
        <v>40.92</v>
      </c>
      <c r="P78" s="7" t="e">
        <f>O78/SUM(#REF!,#REF!,#REF!,#REF!,#REF!,#REF!)-1</f>
        <v>#REF!</v>
      </c>
      <c r="Q78" s="50"/>
    </row>
    <row r="79" spans="1:17" ht="56.4" customHeight="1" thickBot="1" x14ac:dyDescent="0.3">
      <c r="A79" s="26"/>
      <c r="B79" s="3" t="s">
        <v>24</v>
      </c>
      <c r="C79" s="9">
        <f>[1]网约车!C61-[1]网约车!C63</f>
        <v>11.763618370673598</v>
      </c>
      <c r="D79" s="5" t="e">
        <f>C79/#REF!-1</f>
        <v>#REF!</v>
      </c>
      <c r="E79" s="9">
        <f>[1]网约车!E61-[1]网约车!E63</f>
        <v>11.046747708579701</v>
      </c>
      <c r="F79" s="5" t="e">
        <f>E79/#REF!-1</f>
        <v>#REF!</v>
      </c>
      <c r="G79" s="9">
        <f>[1]网约车!G61-[1]网约车!G63</f>
        <v>10.590224501835593</v>
      </c>
      <c r="H79" s="5" t="e">
        <f>G79/#REF!-1</f>
        <v>#REF!</v>
      </c>
      <c r="I79" s="9">
        <f>[1]网约车!I61-[1]网约车!I63</f>
        <v>10.1394236152003</v>
      </c>
      <c r="J79" s="5" t="e">
        <f>I79/#REF!-1</f>
        <v>#REF!</v>
      </c>
      <c r="K79" s="9">
        <f>[1]网约车!K61-[1]网约车!K63</f>
        <v>11.193802949795995</v>
      </c>
      <c r="L79" s="5" t="e">
        <f>K79/#REF!-1</f>
        <v>#REF!</v>
      </c>
      <c r="M79" s="9">
        <f>[1]网约车!M61-[1]网约车!M63</f>
        <v>11.282424674276101</v>
      </c>
      <c r="N79" s="5" t="e">
        <f>M79/#REF!-1</f>
        <v>#REF!</v>
      </c>
      <c r="O79" s="6">
        <f t="shared" si="2"/>
        <v>66.016241820361287</v>
      </c>
      <c r="P79" s="7" t="e">
        <f>O79/SUM(#REF!,#REF!,#REF!,#REF!,#REF!,#REF!)-1</f>
        <v>#REF!</v>
      </c>
      <c r="Q79" s="50"/>
    </row>
    <row r="80" spans="1:17" ht="56.4" customHeight="1" x14ac:dyDescent="0.25">
      <c r="A80" s="23" t="s">
        <v>39</v>
      </c>
      <c r="B80" s="3" t="s">
        <v>20</v>
      </c>
      <c r="C80" s="4">
        <f>C81+C82+C83+C84</f>
        <v>142.24436921488478</v>
      </c>
      <c r="D80" s="5" t="e">
        <f>C80/#REF!-1</f>
        <v>#REF!</v>
      </c>
      <c r="E80" s="4">
        <f>E81+E82+E83+E84</f>
        <v>146.49694938746771</v>
      </c>
      <c r="F80" s="5" t="e">
        <f>E80/#REF!-1</f>
        <v>#REF!</v>
      </c>
      <c r="G80" s="4">
        <f>G81+G82+G83+G84</f>
        <v>135.2834867756016</v>
      </c>
      <c r="H80" s="5" t="e">
        <f>G80/#REF!-1</f>
        <v>#REF!</v>
      </c>
      <c r="I80" s="4">
        <f>I81+I82+I83+I84</f>
        <v>137.0720327604175</v>
      </c>
      <c r="J80" s="5" t="e">
        <f>I80/#REF!-1</f>
        <v>#REF!</v>
      </c>
      <c r="K80" s="4">
        <f>K81+K82+K83+K84</f>
        <v>150.49347173513979</v>
      </c>
      <c r="L80" s="5" t="e">
        <f>K80/#REF!-1</f>
        <v>#REF!</v>
      </c>
      <c r="M80" s="4">
        <f>M81+M82+M83+M84</f>
        <v>154.3886802294879</v>
      </c>
      <c r="N80" s="5" t="e">
        <f>M80/#REF!-1</f>
        <v>#REF!</v>
      </c>
      <c r="O80" s="6">
        <f t="shared" si="2"/>
        <v>865.97899010299932</v>
      </c>
      <c r="P80" s="7" t="e">
        <f>O80/SUM(#REF!,#REF!,#REF!,#REF!,#REF!,#REF!)-1</f>
        <v>#REF!</v>
      </c>
      <c r="Q80" s="50"/>
    </row>
    <row r="81" spans="1:17" ht="56.4" customHeight="1" x14ac:dyDescent="0.25">
      <c r="A81" s="24"/>
      <c r="B81" s="3" t="s">
        <v>21</v>
      </c>
      <c r="C81" s="8">
        <f>[1]班线包车!C52</f>
        <v>2.2826</v>
      </c>
      <c r="D81" s="5" t="e">
        <f>C81/#REF!-1</f>
        <v>#REF!</v>
      </c>
      <c r="E81" s="8">
        <f>[1]班线包车!E52</f>
        <v>2.1524999999999999</v>
      </c>
      <c r="F81" s="5" t="e">
        <f>E81/#REF!-1</f>
        <v>#REF!</v>
      </c>
      <c r="G81" s="8">
        <f>[1]班线包车!G52</f>
        <v>2.2928999999999999</v>
      </c>
      <c r="H81" s="5" t="e">
        <f>G81/#REF!-1</f>
        <v>#REF!</v>
      </c>
      <c r="I81" s="8">
        <f>[1]班线包车!I52</f>
        <v>2.2599999999999998</v>
      </c>
      <c r="J81" s="5" t="e">
        <f>I81/#REF!-1</f>
        <v>#REF!</v>
      </c>
      <c r="K81" s="8">
        <f>[1]班线包车!K52</f>
        <v>2.0421</v>
      </c>
      <c r="L81" s="5" t="e">
        <f>K81/#REF!-1</f>
        <v>#REF!</v>
      </c>
      <c r="M81" s="8">
        <f>[1]班线包车!M52</f>
        <v>2.0575999999999999</v>
      </c>
      <c r="N81" s="5" t="e">
        <f>M81/#REF!-1</f>
        <v>#REF!</v>
      </c>
      <c r="O81" s="6">
        <f t="shared" si="2"/>
        <v>13.087699999999998</v>
      </c>
      <c r="P81" s="7" t="e">
        <f>O81/SUM(#REF!,#REF!,#REF!,#REF!,#REF!,#REF!)-1</f>
        <v>#REF!</v>
      </c>
      <c r="Q81" s="50"/>
    </row>
    <row r="82" spans="1:17" ht="56.4" customHeight="1" x14ac:dyDescent="0.25">
      <c r="A82" s="24"/>
      <c r="B82" s="3" t="s">
        <v>22</v>
      </c>
      <c r="C82" s="8">
        <f>[1]公交!C65-[1]公交!C67</f>
        <v>124.14999999999999</v>
      </c>
      <c r="D82" s="5" t="e">
        <f>C82/#REF!-1</f>
        <v>#REF!</v>
      </c>
      <c r="E82" s="8">
        <f>[1]公交!E65-[1]公交!E67</f>
        <v>128.99</v>
      </c>
      <c r="F82" s="5" t="e">
        <f>E82/#REF!-1</f>
        <v>#REF!</v>
      </c>
      <c r="G82" s="8">
        <f>[1]公交!G65-[1]公交!G67</f>
        <v>118.21000000000001</v>
      </c>
      <c r="H82" s="5" t="e">
        <f>G82/#REF!-1</f>
        <v>#REF!</v>
      </c>
      <c r="I82" s="8">
        <f>[1]公交!I65-[1]公交!I67</f>
        <v>118.81</v>
      </c>
      <c r="J82" s="5" t="e">
        <f>I82/#REF!-1</f>
        <v>#REF!</v>
      </c>
      <c r="K82" s="8">
        <f>[1]公交!K65-[1]公交!K67</f>
        <v>127.19000000000001</v>
      </c>
      <c r="L82" s="5" t="e">
        <f>K82/#REF!-1</f>
        <v>#REF!</v>
      </c>
      <c r="M82" s="8">
        <f>[1]公交!M65-[1]公交!M67</f>
        <v>134.92000000000002</v>
      </c>
      <c r="N82" s="5" t="e">
        <f>M82/#REF!-1</f>
        <v>#REF!</v>
      </c>
      <c r="O82" s="6">
        <f t="shared" si="2"/>
        <v>752.27</v>
      </c>
      <c r="P82" s="7" t="e">
        <f>O82/SUM(#REF!,#REF!,#REF!,#REF!,#REF!,#REF!)-1</f>
        <v>#REF!</v>
      </c>
      <c r="Q82" s="50"/>
    </row>
    <row r="83" spans="1:17" ht="56.4" customHeight="1" x14ac:dyDescent="0.25">
      <c r="A83" s="25"/>
      <c r="B83" s="3" t="s">
        <v>23</v>
      </c>
      <c r="C83" s="8">
        <f>[1]出租!C65-[1]出租!C67</f>
        <v>9.8699999999999903</v>
      </c>
      <c r="D83" s="5" t="e">
        <f>C83/#REF!-1</f>
        <v>#REF!</v>
      </c>
      <c r="E83" s="8">
        <f>[1]出租!E65-[1]出租!E67</f>
        <v>9.6299999999999955</v>
      </c>
      <c r="F83" s="5" t="e">
        <f>E83/#REF!-1</f>
        <v>#REF!</v>
      </c>
      <c r="G83" s="8">
        <f>[1]出租!G65-[1]出租!G67</f>
        <v>9.25</v>
      </c>
      <c r="H83" s="5" t="e">
        <f>G83/#REF!-1</f>
        <v>#REF!</v>
      </c>
      <c r="I83" s="8">
        <f>[1]出租!I65-[1]出租!I67</f>
        <v>10.11</v>
      </c>
      <c r="J83" s="5" t="e">
        <f>I83/#REF!-1</f>
        <v>#REF!</v>
      </c>
      <c r="K83" s="8">
        <f>[1]出租!K65-[1]出租!K67</f>
        <v>14.030000000000001</v>
      </c>
      <c r="L83" s="5" t="e">
        <f>K83/#REF!-1</f>
        <v>#REF!</v>
      </c>
      <c r="M83" s="8">
        <f>[1]出租!M65-[1]出租!M67</f>
        <v>10.86999999999999</v>
      </c>
      <c r="N83" s="5" t="e">
        <f>M83/#REF!-1</f>
        <v>#REF!</v>
      </c>
      <c r="O83" s="6">
        <f t="shared" si="2"/>
        <v>63.759999999999977</v>
      </c>
      <c r="P83" s="7" t="e">
        <f>O83/SUM(#REF!,#REF!,#REF!,#REF!,#REF!,#REF!)-1</f>
        <v>#REF!</v>
      </c>
      <c r="Q83" s="50"/>
    </row>
    <row r="84" spans="1:17" ht="56.4" customHeight="1" thickBot="1" x14ac:dyDescent="0.3">
      <c r="A84" s="26"/>
      <c r="B84" s="3" t="s">
        <v>24</v>
      </c>
      <c r="C84" s="9">
        <f>[1]网约车!C65-[1]网约车!C67</f>
        <v>5.9417692148848005</v>
      </c>
      <c r="D84" s="5" t="e">
        <f>C84/#REF!-1</f>
        <v>#REF!</v>
      </c>
      <c r="E84" s="9">
        <f>[1]网约车!E65-[1]网约车!E67</f>
        <v>5.7244493874677005</v>
      </c>
      <c r="F84" s="5" t="e">
        <f>E84/#REF!-1</f>
        <v>#REF!</v>
      </c>
      <c r="G84" s="9">
        <f>[1]网约车!G65-[1]网约车!G67</f>
        <v>5.5305867756015985</v>
      </c>
      <c r="H84" s="5" t="e">
        <f>G84/#REF!-1</f>
        <v>#REF!</v>
      </c>
      <c r="I84" s="9">
        <f>[1]网约车!I65-[1]网约车!I67</f>
        <v>5.8920327604175</v>
      </c>
      <c r="J84" s="5" t="e">
        <f>I84/#REF!-1</f>
        <v>#REF!</v>
      </c>
      <c r="K84" s="9">
        <f>[1]网约车!K65-[1]网约车!K67</f>
        <v>7.2313717351397955</v>
      </c>
      <c r="L84" s="5" t="e">
        <f>K84/#REF!-1</f>
        <v>#REF!</v>
      </c>
      <c r="M84" s="9">
        <f>[1]网约车!M65-[1]网约车!M67</f>
        <v>6.5410802294879034</v>
      </c>
      <c r="N84" s="5" t="e">
        <f>M84/#REF!-1</f>
        <v>#REF!</v>
      </c>
      <c r="O84" s="6">
        <f t="shared" si="2"/>
        <v>36.861290102999298</v>
      </c>
      <c r="P84" s="7" t="e">
        <f>O84/SUM(#REF!,#REF!,#REF!,#REF!,#REF!,#REF!)-1</f>
        <v>#REF!</v>
      </c>
      <c r="Q84" s="50"/>
    </row>
    <row r="85" spans="1:17" ht="56.4" customHeight="1" x14ac:dyDescent="0.25">
      <c r="A85" s="23" t="s">
        <v>40</v>
      </c>
      <c r="B85" s="3" t="s">
        <v>20</v>
      </c>
      <c r="C85" s="4">
        <f>C86+C87+C88+C89</f>
        <v>96.259022792809787</v>
      </c>
      <c r="D85" s="5" t="e">
        <f>C85/#REF!-1</f>
        <v>#REF!</v>
      </c>
      <c r="E85" s="4">
        <f>E86+E87+E88+E89</f>
        <v>107.7379167053826</v>
      </c>
      <c r="F85" s="5" t="e">
        <f>E85/#REF!-1</f>
        <v>#REF!</v>
      </c>
      <c r="G85" s="4">
        <f>G86+G87+G88+G89</f>
        <v>100.25544759678851</v>
      </c>
      <c r="H85" s="5" t="e">
        <f>G85/#REF!-1</f>
        <v>#REF!</v>
      </c>
      <c r="I85" s="4">
        <f>I86+I87+I88+I89</f>
        <v>101.94950754810101</v>
      </c>
      <c r="J85" s="5" t="e">
        <f>I85/#REF!-1</f>
        <v>#REF!</v>
      </c>
      <c r="K85" s="4">
        <f>K86+K87+K88+K89</f>
        <v>105.92971210681588</v>
      </c>
      <c r="L85" s="5" t="e">
        <f>K85/#REF!-1</f>
        <v>#REF!</v>
      </c>
      <c r="M85" s="4">
        <f>M86+M87+M88+M89</f>
        <v>101.7766214972972</v>
      </c>
      <c r="N85" s="5" t="e">
        <f>M85/#REF!-1</f>
        <v>#REF!</v>
      </c>
      <c r="O85" s="6">
        <f t="shared" si="2"/>
        <v>613.9082282471951</v>
      </c>
      <c r="P85" s="7" t="e">
        <f>O85/SUM(#REF!,#REF!,#REF!,#REF!,#REF!,#REF!)-1</f>
        <v>#REF!</v>
      </c>
      <c r="Q85" s="50"/>
    </row>
    <row r="86" spans="1:17" ht="56.4" customHeight="1" x14ac:dyDescent="0.25">
      <c r="A86" s="24"/>
      <c r="B86" s="3" t="s">
        <v>21</v>
      </c>
      <c r="C86" s="8">
        <f>[1]班线包车!C54</f>
        <v>3.0068000000000001</v>
      </c>
      <c r="D86" s="5" t="e">
        <f>C86/#REF!-1</f>
        <v>#REF!</v>
      </c>
      <c r="E86" s="8">
        <f>[1]班线包车!E54</f>
        <v>3.7153999999999998</v>
      </c>
      <c r="F86" s="5" t="e">
        <f>E86/#REF!-1</f>
        <v>#REF!</v>
      </c>
      <c r="G86" s="8">
        <f>[1]班线包车!G54</f>
        <v>3.4622999999999999</v>
      </c>
      <c r="H86" s="5" t="e">
        <f>G86/#REF!-1</f>
        <v>#REF!</v>
      </c>
      <c r="I86" s="8">
        <f>[1]班线包车!I54</f>
        <v>4.4253</v>
      </c>
      <c r="J86" s="5" t="e">
        <f>I86/#REF!-1</f>
        <v>#REF!</v>
      </c>
      <c r="K86" s="8">
        <f>[1]班线包车!K54</f>
        <v>4.3403</v>
      </c>
      <c r="L86" s="5" t="e">
        <f>K86/#REF!-1</f>
        <v>#REF!</v>
      </c>
      <c r="M86" s="8">
        <f>[1]班线包车!M54</f>
        <v>4.3662000000000001</v>
      </c>
      <c r="N86" s="5" t="e">
        <f>M86/#REF!-1</f>
        <v>#REF!</v>
      </c>
      <c r="O86" s="6">
        <f t="shared" si="2"/>
        <v>23.316299999999998</v>
      </c>
      <c r="P86" s="7" t="e">
        <f>O86/SUM(#REF!,#REF!,#REF!,#REF!,#REF!,#REF!)-1</f>
        <v>#REF!</v>
      </c>
      <c r="Q86" s="50"/>
    </row>
    <row r="87" spans="1:17" ht="56.4" customHeight="1" x14ac:dyDescent="0.25">
      <c r="A87" s="24"/>
      <c r="B87" s="3" t="s">
        <v>22</v>
      </c>
      <c r="C87" s="8">
        <f>[1]公交!C69-[1]公交!C71</f>
        <v>54.899999999999991</v>
      </c>
      <c r="D87" s="5" t="e">
        <f>C87/#REF!-1</f>
        <v>#REF!</v>
      </c>
      <c r="E87" s="8">
        <f>[1]公交!E69-[1]公交!E71</f>
        <v>66.100000000000009</v>
      </c>
      <c r="F87" s="5" t="e">
        <f>E87/#REF!-1</f>
        <v>#REF!</v>
      </c>
      <c r="G87" s="8">
        <f>[1]公交!G69-[1]公交!G71</f>
        <v>60.75</v>
      </c>
      <c r="H87" s="5" t="e">
        <f>G87/#REF!-1</f>
        <v>#REF!</v>
      </c>
      <c r="I87" s="8">
        <f>[1]公交!I69-[1]公交!I71</f>
        <v>62.150000000000006</v>
      </c>
      <c r="J87" s="5" t="e">
        <f>I87/#REF!-1</f>
        <v>#REF!</v>
      </c>
      <c r="K87" s="8">
        <f>[1]公交!K69-[1]公交!K71</f>
        <v>64.47999999999999</v>
      </c>
      <c r="L87" s="5" t="e">
        <f>K87/#REF!-1</f>
        <v>#REF!</v>
      </c>
      <c r="M87" s="8">
        <f>[1]公交!M69-[1]公交!M71</f>
        <v>63.16</v>
      </c>
      <c r="N87" s="5" t="e">
        <f>M87/#REF!-1</f>
        <v>#REF!</v>
      </c>
      <c r="O87" s="6">
        <f t="shared" si="2"/>
        <v>371.53999999999996</v>
      </c>
      <c r="P87" s="7" t="e">
        <f>O87/SUM(#REF!,#REF!,#REF!,#REF!,#REF!,#REF!)-1</f>
        <v>#REF!</v>
      </c>
      <c r="Q87" s="50"/>
    </row>
    <row r="88" spans="1:17" ht="56.4" customHeight="1" x14ac:dyDescent="0.25">
      <c r="A88" s="25"/>
      <c r="B88" s="3" t="s">
        <v>23</v>
      </c>
      <c r="C88" s="8">
        <f>[1]出租!C69-[1]出租!C71</f>
        <v>20.699999999999996</v>
      </c>
      <c r="D88" s="5" t="e">
        <f>C88/#REF!-1</f>
        <v>#REF!</v>
      </c>
      <c r="E88" s="8">
        <f>[1]出租!E69-[1]出租!E71</f>
        <v>21.659999999999997</v>
      </c>
      <c r="F88" s="5" t="e">
        <f>E88/#REF!-1</f>
        <v>#REF!</v>
      </c>
      <c r="G88" s="8">
        <f>[1]出租!G69-[1]出租!G71</f>
        <v>20.369999999999997</v>
      </c>
      <c r="H88" s="5" t="e">
        <f>G88/#REF!-1</f>
        <v>#REF!</v>
      </c>
      <c r="I88" s="8">
        <f>[1]出租!I69-[1]出租!I71</f>
        <v>20.050000000000004</v>
      </c>
      <c r="J88" s="5" t="e">
        <f>I88/#REF!-1</f>
        <v>#REF!</v>
      </c>
      <c r="K88" s="8">
        <f>[1]出租!K69-[1]出租!K71</f>
        <v>20.6</v>
      </c>
      <c r="L88" s="5" t="e">
        <f>K88/#REF!-1</f>
        <v>#REF!</v>
      </c>
      <c r="M88" s="8">
        <f>[1]出租!M69-[1]出租!M71</f>
        <v>17.43</v>
      </c>
      <c r="N88" s="5" t="e">
        <f>M88/#REF!-1</f>
        <v>#REF!</v>
      </c>
      <c r="O88" s="6">
        <f t="shared" si="2"/>
        <v>120.81</v>
      </c>
      <c r="P88" s="7" t="e">
        <f>O88/SUM(#REF!,#REF!,#REF!,#REF!,#REF!,#REF!)-1</f>
        <v>#REF!</v>
      </c>
      <c r="Q88" s="50"/>
    </row>
    <row r="89" spans="1:17" ht="56.4" customHeight="1" thickBot="1" x14ac:dyDescent="0.3">
      <c r="A89" s="26"/>
      <c r="B89" s="3" t="s">
        <v>24</v>
      </c>
      <c r="C89" s="9">
        <f>[1]网约车!C69-[1]网约车!C71</f>
        <v>17.652222792809802</v>
      </c>
      <c r="D89" s="5" t="e">
        <f>C89/#REF!-1</f>
        <v>#REF!</v>
      </c>
      <c r="E89" s="9">
        <f>[1]网约车!E69-[1]网约车!E71</f>
        <v>16.262516705382595</v>
      </c>
      <c r="F89" s="5" t="e">
        <f>E89/#REF!-1</f>
        <v>#REF!</v>
      </c>
      <c r="G89" s="9">
        <f>[1]网约车!G69-[1]网约车!G71</f>
        <v>15.673147596788503</v>
      </c>
      <c r="H89" s="5" t="e">
        <f>G89/#REF!-1</f>
        <v>#REF!</v>
      </c>
      <c r="I89" s="9">
        <f>[1]网约车!I69-[1]网约车!I71</f>
        <v>15.324207548101</v>
      </c>
      <c r="J89" s="5" t="e">
        <f>I89/#REF!-1</f>
        <v>#REF!</v>
      </c>
      <c r="K89" s="9">
        <f>[1]网约车!K69-[1]网约车!K71</f>
        <v>16.509412106815894</v>
      </c>
      <c r="L89" s="5" t="e">
        <f>K89/#REF!-1</f>
        <v>#REF!</v>
      </c>
      <c r="M89" s="9">
        <f>[1]网约车!M69-[1]网约车!M71</f>
        <v>16.820421497297204</v>
      </c>
      <c r="N89" s="5" t="e">
        <f>M89/#REF!-1</f>
        <v>#REF!</v>
      </c>
      <c r="O89" s="6">
        <f t="shared" si="2"/>
        <v>98.241928247194991</v>
      </c>
      <c r="P89" s="7" t="e">
        <f>O89/SUM(#REF!,#REF!,#REF!,#REF!,#REF!,#REF!)-1</f>
        <v>#REF!</v>
      </c>
      <c r="Q89" s="50"/>
    </row>
    <row r="90" spans="1:17" ht="56.4" customHeight="1" x14ac:dyDescent="0.25">
      <c r="A90" s="23" t="s">
        <v>41</v>
      </c>
      <c r="B90" s="3" t="s">
        <v>20</v>
      </c>
      <c r="C90" s="4">
        <f>C91+C92+C93+C94</f>
        <v>9.3714588900757967</v>
      </c>
      <c r="D90" s="5" t="e">
        <f>C90/#REF!-1</f>
        <v>#REF!</v>
      </c>
      <c r="E90" s="4">
        <f>E91+E92+E93+E94</f>
        <v>18.713216279917923</v>
      </c>
      <c r="F90" s="5" t="e">
        <f>E90/#REF!-1</f>
        <v>#REF!</v>
      </c>
      <c r="G90" s="4">
        <f>G91+G92+G93+G94</f>
        <v>5.7874623847015396</v>
      </c>
      <c r="H90" s="5" t="e">
        <f>G90/#REF!-1</f>
        <v>#REF!</v>
      </c>
      <c r="I90" s="4">
        <f>I91+I92+I93+I94</f>
        <v>8.2354266226063899</v>
      </c>
      <c r="J90" s="5" t="e">
        <f>I90/#REF!-1</f>
        <v>#REF!</v>
      </c>
      <c r="K90" s="4">
        <f>K91+K92+K93+K94</f>
        <v>10.469229695954331</v>
      </c>
      <c r="L90" s="5" t="e">
        <f>K90/#REF!-1</f>
        <v>#REF!</v>
      </c>
      <c r="M90" s="4">
        <f>M91+M92+M93+M94</f>
        <v>6.6996365440590955</v>
      </c>
      <c r="N90" s="5" t="e">
        <f>M90/#REF!-1</f>
        <v>#REF!</v>
      </c>
      <c r="O90" s="6">
        <f t="shared" si="2"/>
        <v>59.276430417315076</v>
      </c>
      <c r="P90" s="7" t="e">
        <f>O90/SUM(#REF!,#REF!,#REF!,#REF!,#REF!,#REF!)-1</f>
        <v>#REF!</v>
      </c>
      <c r="Q90" s="50"/>
    </row>
    <row r="91" spans="1:17" ht="56.4" customHeight="1" x14ac:dyDescent="0.25">
      <c r="A91" s="24"/>
      <c r="B91" s="3" t="s">
        <v>21</v>
      </c>
      <c r="C91" s="8">
        <f>[1]班线包车!C56</f>
        <v>5.8704999999999998</v>
      </c>
      <c r="D91" s="5" t="e">
        <f>C91/#REF!-1</f>
        <v>#REF!</v>
      </c>
      <c r="E91" s="8">
        <f>[1]班线包车!E56</f>
        <v>15.487399999999999</v>
      </c>
      <c r="F91" s="5" t="e">
        <f>E91/#REF!-1</f>
        <v>#REF!</v>
      </c>
      <c r="G91" s="8">
        <f>[1]班线包车!G56</f>
        <v>2.5430000000000001</v>
      </c>
      <c r="H91" s="5" t="e">
        <f>G91/#REF!-1</f>
        <v>#REF!</v>
      </c>
      <c r="I91" s="8">
        <f>[1]班线包车!I56</f>
        <v>4.9911000000000003</v>
      </c>
      <c r="J91" s="5" t="e">
        <f>I91/#REF!-1</f>
        <v>#REF!</v>
      </c>
      <c r="K91" s="8">
        <f>[1]班线包车!K56</f>
        <v>7.1112000000000002</v>
      </c>
      <c r="L91" s="5" t="e">
        <f>K91/#REF!-1</f>
        <v>#REF!</v>
      </c>
      <c r="M91" s="8">
        <f>[1]班线包车!M56</f>
        <v>3.1459999999999999</v>
      </c>
      <c r="N91" s="5" t="e">
        <f>M91/#REF!-1</f>
        <v>#REF!</v>
      </c>
      <c r="O91" s="6">
        <f t="shared" si="2"/>
        <v>39.1492</v>
      </c>
      <c r="P91" s="7" t="e">
        <f>O91/SUM(#REF!,#REF!,#REF!,#REF!,#REF!,#REF!)-1</f>
        <v>#REF!</v>
      </c>
      <c r="Q91" s="50"/>
    </row>
    <row r="92" spans="1:17" ht="56.4" customHeight="1" x14ac:dyDescent="0.25">
      <c r="A92" s="24"/>
      <c r="B92" s="3" t="s">
        <v>22</v>
      </c>
      <c r="C92" s="8">
        <f>[1]公交!C73-[1]公交!C75</f>
        <v>1.0499999999999989</v>
      </c>
      <c r="D92" s="5" t="e">
        <f>C92/#REF!-1</f>
        <v>#REF!</v>
      </c>
      <c r="E92" s="8">
        <f>[1]公交!E73-[1]公交!E75</f>
        <v>0.79999999999999982</v>
      </c>
      <c r="F92" s="5" t="e">
        <f>E92/#REF!-1</f>
        <v>#REF!</v>
      </c>
      <c r="G92" s="8">
        <f>[1]公交!G73-[1]公交!G75</f>
        <v>0.80000000000000071</v>
      </c>
      <c r="H92" s="5" t="e">
        <f>G92/#REF!-1</f>
        <v>#REF!</v>
      </c>
      <c r="I92" s="8">
        <f>[1]公交!I73-[1]公交!I75</f>
        <v>0.80000000000000071</v>
      </c>
      <c r="J92" s="5" t="e">
        <f>I92/#REF!-1</f>
        <v>#REF!</v>
      </c>
      <c r="K92" s="8">
        <f>[1]公交!K73-[1]公交!K75</f>
        <v>0.90000000000000036</v>
      </c>
      <c r="L92" s="5" t="e">
        <f>K92/#REF!-1</f>
        <v>#REF!</v>
      </c>
      <c r="M92" s="8">
        <f>[1]公交!M73-[1]公交!M75</f>
        <v>1.0699999999999985</v>
      </c>
      <c r="N92" s="5" t="e">
        <f>M92/#REF!-1</f>
        <v>#REF!</v>
      </c>
      <c r="O92" s="6">
        <f t="shared" si="2"/>
        <v>5.419999999999999</v>
      </c>
      <c r="P92" s="7" t="e">
        <f>O92/SUM(#REF!,#REF!,#REF!,#REF!,#REF!,#REF!)-1</f>
        <v>#REF!</v>
      </c>
      <c r="Q92" s="50"/>
    </row>
    <row r="93" spans="1:17" ht="56.4" customHeight="1" x14ac:dyDescent="0.25">
      <c r="A93" s="25"/>
      <c r="B93" s="3" t="s">
        <v>23</v>
      </c>
      <c r="C93" s="8">
        <f>[1]出租!C73-[1]出租!C75</f>
        <v>2.3900000000000006</v>
      </c>
      <c r="D93" s="5" t="e">
        <f>C93/#REF!-1</f>
        <v>#REF!</v>
      </c>
      <c r="E93" s="8">
        <f>[1]出租!E73-[1]出租!E75</f>
        <v>2.379999999999999</v>
      </c>
      <c r="F93" s="5" t="e">
        <f>E93/#REF!-1</f>
        <v>#REF!</v>
      </c>
      <c r="G93" s="8">
        <f>[1]出租!G73-[1]出租!G75</f>
        <v>2.379999999999999</v>
      </c>
      <c r="H93" s="5" t="e">
        <f>G93/#REF!-1</f>
        <v>#REF!</v>
      </c>
      <c r="I93" s="8">
        <f>[1]出租!I73-[1]出租!I75</f>
        <v>2.3800000000000008</v>
      </c>
      <c r="J93" s="5" t="e">
        <f>I93/#REF!-1</f>
        <v>#REF!</v>
      </c>
      <c r="K93" s="8">
        <f>[1]出租!K73-[1]出租!K75</f>
        <v>2.3800000000000008</v>
      </c>
      <c r="L93" s="5" t="e">
        <f>K93/#REF!-1</f>
        <v>#REF!</v>
      </c>
      <c r="M93" s="8">
        <f>[1]出租!M73-[1]出租!M75</f>
        <v>2.3900000000000023</v>
      </c>
      <c r="N93" s="5" t="e">
        <f>M93/#REF!-1</f>
        <v>#REF!</v>
      </c>
      <c r="O93" s="6">
        <f t="shared" si="2"/>
        <v>14.300000000000002</v>
      </c>
      <c r="P93" s="7" t="e">
        <f>O93/SUM(#REF!,#REF!,#REF!,#REF!,#REF!,#REF!)-1</f>
        <v>#REF!</v>
      </c>
      <c r="Q93" s="50"/>
    </row>
    <row r="94" spans="1:17" ht="56.4" customHeight="1" thickBot="1" x14ac:dyDescent="0.3">
      <c r="A94" s="26"/>
      <c r="B94" s="3" t="s">
        <v>24</v>
      </c>
      <c r="C94" s="9">
        <f>[1]网约车!C73-[1]网约车!C75</f>
        <v>6.0958890075797967E-2</v>
      </c>
      <c r="D94" s="5" t="e">
        <f>C94/#REF!-1</f>
        <v>#REF!</v>
      </c>
      <c r="E94" s="9">
        <f>[1]网约车!E73-[1]网约车!E75</f>
        <v>4.5816279917927E-2</v>
      </c>
      <c r="F94" s="5" t="e">
        <f>E94/#REF!-1</f>
        <v>#REF!</v>
      </c>
      <c r="G94" s="9">
        <f>[1]网约车!G73-[1]网约车!G75</f>
        <v>6.4462384701539976E-2</v>
      </c>
      <c r="H94" s="5" t="e">
        <f>G94/#REF!-1</f>
        <v>#REF!</v>
      </c>
      <c r="I94" s="9">
        <f>[1]网约车!I73-[1]网约车!I75</f>
        <v>6.4326622606386996E-2</v>
      </c>
      <c r="J94" s="5" t="e">
        <f>I94/#REF!-1</f>
        <v>#REF!</v>
      </c>
      <c r="K94" s="9">
        <f>[1]网约车!K73-[1]网约车!K75</f>
        <v>7.8029695954329958E-2</v>
      </c>
      <c r="L94" s="5" t="e">
        <f>K94/#REF!-1</f>
        <v>#REF!</v>
      </c>
      <c r="M94" s="9">
        <f>[1]网约车!M73-[1]网约车!M75</f>
        <v>9.3636544059094995E-2</v>
      </c>
      <c r="N94" s="5" t="e">
        <f>M94/#REF!-1</f>
        <v>#REF!</v>
      </c>
      <c r="O94" s="6">
        <f t="shared" si="2"/>
        <v>0.40723041731507686</v>
      </c>
      <c r="P94" s="7" t="e">
        <f>O94/SUM(#REF!,#REF!,#REF!,#REF!,#REF!,#REF!)-1</f>
        <v>#REF!</v>
      </c>
      <c r="Q94" s="50"/>
    </row>
  </sheetData>
  <mergeCells count="43">
    <mergeCell ref="F1:F2"/>
    <mergeCell ref="H1:H2"/>
    <mergeCell ref="J1:J2"/>
    <mergeCell ref="L1:L2"/>
    <mergeCell ref="P1:P2"/>
    <mergeCell ref="A2:B2"/>
    <mergeCell ref="A3:A4"/>
    <mergeCell ref="B3:B4"/>
    <mergeCell ref="C3:C4"/>
    <mergeCell ref="D3:D4"/>
    <mergeCell ref="E3:E4"/>
    <mergeCell ref="F3:F4"/>
    <mergeCell ref="G3:G4"/>
    <mergeCell ref="N1:N2"/>
    <mergeCell ref="A1:B1"/>
    <mergeCell ref="D1:D2"/>
    <mergeCell ref="A5:A9"/>
    <mergeCell ref="A20:A24"/>
    <mergeCell ref="A25:A29"/>
    <mergeCell ref="A30:A34"/>
    <mergeCell ref="A35:A39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10:A14"/>
    <mergeCell ref="A15:A19"/>
    <mergeCell ref="A70:A74"/>
    <mergeCell ref="A75:A79"/>
    <mergeCell ref="A80:A84"/>
    <mergeCell ref="A85:A89"/>
    <mergeCell ref="A90:A94"/>
    <mergeCell ref="A65:A69"/>
    <mergeCell ref="A40:A44"/>
    <mergeCell ref="A45:A49"/>
    <mergeCell ref="A50:A54"/>
    <mergeCell ref="A55:A59"/>
    <mergeCell ref="A60:A6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4832E-9862-4157-B900-341746E67A87}">
  <dimension ref="A1:FA95"/>
  <sheetViews>
    <sheetView topLeftCell="A16" workbookViewId="0">
      <selection activeCell="X59" sqref="X59"/>
    </sheetView>
  </sheetViews>
  <sheetFormatPr defaultRowHeight="14.4" x14ac:dyDescent="0.25"/>
  <cols>
    <col min="1" max="1" width="11.109375" customWidth="1"/>
    <col min="2" max="2" width="18.44140625" customWidth="1"/>
    <col min="3" max="3" width="11.6640625" bestFit="1" customWidth="1"/>
    <col min="5" max="5" width="12.77734375" bestFit="1" customWidth="1"/>
    <col min="6" max="6" width="9.5546875" bestFit="1" customWidth="1"/>
    <col min="7" max="7" width="12.77734375" bestFit="1" customWidth="1"/>
    <col min="8" max="8" width="8.5546875" bestFit="1" customWidth="1"/>
    <col min="9" max="9" width="12.77734375" bestFit="1" customWidth="1"/>
    <col min="10" max="10" width="8.5546875" bestFit="1" customWidth="1"/>
    <col min="11" max="11" width="12.77734375" bestFit="1" customWidth="1"/>
    <col min="13" max="13" width="12.77734375" bestFit="1" customWidth="1"/>
    <col min="14" max="14" width="8.5546875" bestFit="1" customWidth="1"/>
    <col min="15" max="15" width="11.6640625" bestFit="1" customWidth="1"/>
    <col min="17" max="17" width="11.6640625" bestFit="1" customWidth="1"/>
    <col min="18" max="18" width="8.88671875" style="47"/>
  </cols>
  <sheetData>
    <row r="1" spans="1:157" ht="32.4" customHeight="1" x14ac:dyDescent="0.25">
      <c r="A1" s="13" t="s">
        <v>48</v>
      </c>
      <c r="B1" s="13"/>
      <c r="C1" s="1"/>
      <c r="D1" s="12"/>
      <c r="E1" s="1"/>
      <c r="F1" s="12"/>
      <c r="G1" s="1"/>
      <c r="H1" s="12"/>
      <c r="I1" s="1"/>
      <c r="J1" s="12"/>
      <c r="K1" s="1"/>
      <c r="L1" s="12"/>
      <c r="M1" s="1"/>
      <c r="N1" s="12"/>
      <c r="O1" s="2"/>
      <c r="P1" s="38"/>
      <c r="Q1" s="38"/>
    </row>
    <row r="2" spans="1:157" ht="61.2" customHeight="1" x14ac:dyDescent="0.25">
      <c r="A2" s="18" t="s">
        <v>42</v>
      </c>
      <c r="B2" s="18"/>
      <c r="C2" s="1"/>
      <c r="D2" s="12"/>
      <c r="E2" s="1"/>
      <c r="F2" s="12"/>
      <c r="G2" s="1"/>
      <c r="H2" s="12"/>
      <c r="I2" s="1"/>
      <c r="J2" s="12"/>
      <c r="K2" s="1"/>
      <c r="L2" s="12"/>
      <c r="M2" s="1"/>
      <c r="N2" s="12"/>
      <c r="O2" s="2"/>
      <c r="P2" s="38"/>
      <c r="Q2" s="38"/>
    </row>
    <row r="3" spans="1:157" s="11" customFormat="1" x14ac:dyDescent="0.25">
      <c r="A3" s="19" t="s">
        <v>2</v>
      </c>
      <c r="B3" s="21" t="s">
        <v>3</v>
      </c>
      <c r="C3" s="16" t="s">
        <v>4</v>
      </c>
      <c r="D3" s="14" t="s">
        <v>5</v>
      </c>
      <c r="E3" s="16" t="s">
        <v>6</v>
      </c>
      <c r="F3" s="14" t="s">
        <v>7</v>
      </c>
      <c r="G3" s="16" t="s">
        <v>8</v>
      </c>
      <c r="H3" s="14" t="s">
        <v>9</v>
      </c>
      <c r="I3" s="16" t="s">
        <v>10</v>
      </c>
      <c r="J3" s="14" t="s">
        <v>11</v>
      </c>
      <c r="K3" s="16" t="s">
        <v>12</v>
      </c>
      <c r="L3" s="14" t="s">
        <v>13</v>
      </c>
      <c r="M3" s="17" t="s">
        <v>14</v>
      </c>
      <c r="N3" s="27" t="s">
        <v>15</v>
      </c>
      <c r="O3" s="30" t="s">
        <v>16</v>
      </c>
      <c r="P3" s="32" t="s">
        <v>18</v>
      </c>
      <c r="Q3" s="45"/>
      <c r="R3" s="47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</row>
    <row r="4" spans="1:157" ht="15" thickBot="1" x14ac:dyDescent="0.3">
      <c r="A4" s="20"/>
      <c r="B4" s="22"/>
      <c r="C4" s="17"/>
      <c r="D4" s="15"/>
      <c r="E4" s="17"/>
      <c r="F4" s="15"/>
      <c r="G4" s="17"/>
      <c r="H4" s="15"/>
      <c r="I4" s="17"/>
      <c r="J4" s="15"/>
      <c r="K4" s="17"/>
      <c r="L4" s="15"/>
      <c r="M4" s="29"/>
      <c r="N4" s="28"/>
      <c r="O4" s="31"/>
      <c r="P4" s="33"/>
      <c r="Q4" s="45"/>
    </row>
    <row r="5" spans="1:157" ht="42" customHeight="1" x14ac:dyDescent="0.25">
      <c r="A5" s="34" t="s">
        <v>19</v>
      </c>
      <c r="B5" s="3" t="s">
        <v>43</v>
      </c>
      <c r="C5" s="4">
        <f>C6+C7+C8+C9</f>
        <v>131496.28140000001</v>
      </c>
      <c r="D5" s="5" t="e">
        <f>C5/#REF!-1</f>
        <v>#REF!</v>
      </c>
      <c r="E5" s="4">
        <f>E6+E7+E8+E9</f>
        <v>148916.514818</v>
      </c>
      <c r="F5" s="5" t="e">
        <f>E5/#REF!-1</f>
        <v>#REF!</v>
      </c>
      <c r="G5" s="4">
        <f>G6+G7+G8+G9</f>
        <v>155961.27027300003</v>
      </c>
      <c r="H5" s="5" t="e">
        <f>G5/#REF!-1</f>
        <v>#REF!</v>
      </c>
      <c r="I5" s="4">
        <f>I6+I7+I8+I9</f>
        <v>162178.99010900003</v>
      </c>
      <c r="J5" s="5" t="e">
        <f>I5/#REF!-1</f>
        <v>#REF!</v>
      </c>
      <c r="K5" s="4">
        <f>K6+K7+K8+K9</f>
        <v>163957.39039500002</v>
      </c>
      <c r="L5" s="5" t="e">
        <f>K5/#REF!-1</f>
        <v>#REF!</v>
      </c>
      <c r="M5" s="4">
        <f>M6+M7+M8+M9</f>
        <v>154548.75227500001</v>
      </c>
      <c r="N5" s="5" t="e">
        <f>M5/#REF!-1</f>
        <v>#REF!</v>
      </c>
      <c r="O5" s="6">
        <f t="shared" ref="O5:O36" si="0">E5+C5+G5+I5+K5+M5</f>
        <v>917059.19926999998</v>
      </c>
      <c r="P5" s="10" t="e">
        <f>O5/SUM(#REF!,#REF!,#REF!,#REF!,#REF!,#REF!)-1</f>
        <v>#REF!</v>
      </c>
      <c r="Q5" s="46"/>
    </row>
    <row r="6" spans="1:157" ht="42" customHeight="1" x14ac:dyDescent="0.25">
      <c r="A6" s="35"/>
      <c r="B6" s="3" t="s">
        <v>44</v>
      </c>
      <c r="C6" s="4">
        <f>C11+C16+C21+C26+C31+C36+C41+C46+C51+C56+C61+C66+C71+C76+C81+C86+C91</f>
        <v>91471.08140000001</v>
      </c>
      <c r="D6" s="5" t="e">
        <f>C6/#REF!-1</f>
        <v>#REF!</v>
      </c>
      <c r="E6" s="4">
        <f>E11+E16+E21+E26+E31+E36+E41+E46+E51+E56+E61+E66+E71+E76+E81+E86+E91</f>
        <v>110843.064818</v>
      </c>
      <c r="F6" s="5" t="e">
        <f>E6/#REF!-1</f>
        <v>#REF!</v>
      </c>
      <c r="G6" s="4">
        <f>G11+G16+G21+G26+G31+G36+G41+G46+G51+G56+G61+G66+G71+G76+G81+G86+G91</f>
        <v>115505.52027300002</v>
      </c>
      <c r="H6" s="5" t="e">
        <f>G6/#REF!-1</f>
        <v>#REF!</v>
      </c>
      <c r="I6" s="4">
        <f>I11+I16+I21+I26+I31+I36+I41+I46+I51+I56+I61+I66+I71+I76+I81+I86+I91</f>
        <v>121466.09010900001</v>
      </c>
      <c r="J6" s="5" t="e">
        <f>I6/#REF!-1</f>
        <v>#REF!</v>
      </c>
      <c r="K6" s="4">
        <f>K11+K16+K21+K26+K31+K36+K41+K46+K51+K56+K61+K66+K71+K76+K81+K86+K91</f>
        <v>121944.20039500002</v>
      </c>
      <c r="L6" s="5" t="e">
        <f>K6/#REF!-1</f>
        <v>#REF!</v>
      </c>
      <c r="M6" s="4">
        <f>M11+M16+M21+M26+M31+M36+M41+M46+M51+M56+M61+M66+M71+M76+M81+M86+M91</f>
        <v>112912.97227500001</v>
      </c>
      <c r="N6" s="5" t="e">
        <f>M6/#REF!-1</f>
        <v>#REF!</v>
      </c>
      <c r="O6" s="6">
        <f t="shared" si="0"/>
        <v>674142.9292700002</v>
      </c>
      <c r="P6" s="10" t="e">
        <f>O6/SUM(#REF!,#REF!,#REF!,#REF!,#REF!,#REF!)-1</f>
        <v>#REF!</v>
      </c>
      <c r="Q6" s="46"/>
    </row>
    <row r="7" spans="1:157" ht="42" customHeight="1" x14ac:dyDescent="0.25">
      <c r="A7" s="36"/>
      <c r="B7" s="3" t="s">
        <v>45</v>
      </c>
      <c r="C7" s="4">
        <f>C12+C17+C22+C27+C32+C37+C42+C47+C52+C57+C62+C67+C72+C77+C82+C87+C92</f>
        <v>28031.860000000008</v>
      </c>
      <c r="D7" s="5" t="e">
        <f>C7/#REF!-1</f>
        <v>#REF!</v>
      </c>
      <c r="E7" s="4">
        <f>E12+E17+E22+E27+E32+E37+E42+E47+E52+E57+E62+E67+E72+E77+E82+E87+E92</f>
        <v>26676.989999999998</v>
      </c>
      <c r="F7" s="5" t="e">
        <f>E7/#REF!-1</f>
        <v>#REF!</v>
      </c>
      <c r="G7" s="4">
        <f>G12+G17+G22+G27+G32+G37+G42+G47+G52+G57+G62+G67+G72+G77+G82+G87+G92</f>
        <v>28698.139999999996</v>
      </c>
      <c r="H7" s="5" t="e">
        <f>G7/#REF!-1</f>
        <v>#REF!</v>
      </c>
      <c r="I7" s="4">
        <f>I12+I17+I22+I27+I32+I37+I42+I47+I52+I57+I62+I67+I72+I77+I82+I87+I92</f>
        <v>29205.849999999995</v>
      </c>
      <c r="J7" s="5" t="e">
        <f>I7/#REF!-1</f>
        <v>#REF!</v>
      </c>
      <c r="K7" s="4">
        <f>K12+K17+K22+K27+K32+K37+K42+K47+K52+K57+K62+K67+K72+K77+K82+K87+K92</f>
        <v>29927.920000000006</v>
      </c>
      <c r="L7" s="5" t="e">
        <f>K7/#REF!-1</f>
        <v>#REF!</v>
      </c>
      <c r="M7" s="4">
        <f>M12+M17+M22+M27+M32+M37+M42+M47+M52+M57+M62+M67+M72+M77+M82+M87+M92</f>
        <v>29472.93</v>
      </c>
      <c r="N7" s="5" t="e">
        <f>M7/#REF!-1</f>
        <v>#REF!</v>
      </c>
      <c r="O7" s="6">
        <f t="shared" si="0"/>
        <v>172013.69</v>
      </c>
      <c r="P7" s="10" t="e">
        <f>O7/SUM(#REF!,#REF!,#REF!,#REF!,#REF!,#REF!)-1</f>
        <v>#REF!</v>
      </c>
      <c r="Q7" s="46"/>
    </row>
    <row r="8" spans="1:157" ht="42" customHeight="1" x14ac:dyDescent="0.25">
      <c r="A8" s="36"/>
      <c r="B8" s="3" t="s">
        <v>46</v>
      </c>
      <c r="C8" s="4">
        <f>C13+C18+C23+C28+C33+C38+C43+C48+C53+C58+C63+C68+C73+C78+C83+C88+C93</f>
        <v>7393.31</v>
      </c>
      <c r="D8" s="5" t="e">
        <f>C8/#REF!-1</f>
        <v>#REF!</v>
      </c>
      <c r="E8" s="4">
        <f>E13+E18+E23+E28+E33+E38+E43+E48+E53+E58+E63+E68+E73+E78+E83+E88+E93</f>
        <v>7424.72</v>
      </c>
      <c r="F8" s="5" t="e">
        <f>E8/#REF!-1</f>
        <v>#REF!</v>
      </c>
      <c r="G8" s="4">
        <f>G13+G18+G23+G28+G33+G38+G43+G48+G53+G58+G63+G68+G73+G78+G83+G88+G93</f>
        <v>7017.0399999999991</v>
      </c>
      <c r="H8" s="5" t="e">
        <f>G8/#REF!-1</f>
        <v>#REF!</v>
      </c>
      <c r="I8" s="4">
        <f>I13+I18+I23+I28+I33+I38+I43+I48+I53+I58+I63+I68+I73+I78+I83+I88+I93</f>
        <v>6880.66</v>
      </c>
      <c r="J8" s="5" t="e">
        <f>I8/#REF!-1</f>
        <v>#REF!</v>
      </c>
      <c r="K8" s="4">
        <f>K13+K18+K23+K28+K33+K38+K43+K48+K53+K58+K63+K68+K73+K78+K83+K88+K93</f>
        <v>7052.9600000000009</v>
      </c>
      <c r="L8" s="5" t="e">
        <f>K8/#REF!-1</f>
        <v>#REF!</v>
      </c>
      <c r="M8" s="4">
        <f>M13+M18+M23+M28+M33+M38+M43+M48+M53+M58+M63+M68+M73+M78+M83+M88+M93</f>
        <v>6971.6900000000005</v>
      </c>
      <c r="N8" s="5" t="e">
        <f>M8/#REF!-1</f>
        <v>#REF!</v>
      </c>
      <c r="O8" s="6">
        <f t="shared" si="0"/>
        <v>42740.380000000005</v>
      </c>
      <c r="P8" s="10" t="e">
        <f>O8/SUM(#REF!,#REF!,#REF!,#REF!,#REF!,#REF!)-1</f>
        <v>#REF!</v>
      </c>
      <c r="Q8" s="46"/>
    </row>
    <row r="9" spans="1:157" ht="42" customHeight="1" x14ac:dyDescent="0.25">
      <c r="A9" s="36"/>
      <c r="B9" s="3" t="s">
        <v>47</v>
      </c>
      <c r="C9" s="4">
        <f>C14+C19+C24+C29+C34+C39+C44+C49+C54+C59+C64+C69+C74+C79+C84+C89+C94</f>
        <v>4600.03</v>
      </c>
      <c r="D9" s="5" t="e">
        <f>C9/#REF!-1</f>
        <v>#REF!</v>
      </c>
      <c r="E9" s="4">
        <f>E14+E19+E24+E29+E34+E39+E44+E49+E54+E59+E64+E69+E74+E79+E84+E89+E94</f>
        <v>3971.7399999999975</v>
      </c>
      <c r="F9" s="5" t="e">
        <f>E9/#REF!-1</f>
        <v>#REF!</v>
      </c>
      <c r="G9" s="4">
        <f>G14+G19+G24+G29+G34+G39+G44+G49+G54+G59+G64+G69+G74+G79+G84+G89+G94</f>
        <v>4740.569999999997</v>
      </c>
      <c r="H9" s="5" t="e">
        <f>G9/#REF!-1</f>
        <v>#REF!</v>
      </c>
      <c r="I9" s="4">
        <f>I14+I19+I24+I29+I34+I39+I44+I49+I54+I59+I64+I69+I74+I79+I84+I89+I94</f>
        <v>4626.3900000000058</v>
      </c>
      <c r="J9" s="5" t="e">
        <f>I9/#REF!-1</f>
        <v>#REF!</v>
      </c>
      <c r="K9" s="4">
        <f>K14+K19+K24+K29+K34+K39+K44+K49+K54+K59+K64+K69+K74+K79+K84+K89+K94</f>
        <v>5032.3099999999868</v>
      </c>
      <c r="L9" s="5" t="e">
        <f>K9/#REF!-1</f>
        <v>#REF!</v>
      </c>
      <c r="M9" s="4">
        <f>M14+M19+M24+M29+M34+M39+M44+M49+M54+M59+M64+M69+M74+M79+M84+M89+M94</f>
        <v>5191.1599999999908</v>
      </c>
      <c r="N9" s="5" t="e">
        <f>M9/#REF!-1</f>
        <v>#REF!</v>
      </c>
      <c r="O9" s="6">
        <f t="shared" si="0"/>
        <v>28162.199999999975</v>
      </c>
      <c r="P9" s="10" t="e">
        <f>O9/SUM(#REF!,#REF!,#REF!,#REF!,#REF!,#REF!)-1</f>
        <v>#REF!</v>
      </c>
      <c r="Q9" s="46"/>
    </row>
    <row r="10" spans="1:157" ht="42" customHeight="1" x14ac:dyDescent="0.25">
      <c r="A10" s="24" t="s">
        <v>25</v>
      </c>
      <c r="B10" s="3" t="s">
        <v>43</v>
      </c>
      <c r="C10" s="4">
        <f>C11+C12+C13+C14</f>
        <v>16223.315500000001</v>
      </c>
      <c r="D10" s="5" t="e">
        <f>C10/#REF!-1</f>
        <v>#REF!</v>
      </c>
      <c r="E10" s="4">
        <f>E11+E12+E13+E14</f>
        <v>14192.4661</v>
      </c>
      <c r="F10" s="5" t="e">
        <f>E10/#REF!-1</f>
        <v>#REF!</v>
      </c>
      <c r="G10" s="4">
        <f>G11+G12+G13+G14</f>
        <v>19555.153699999999</v>
      </c>
      <c r="H10" s="5" t="e">
        <f>G10/#REF!-1</f>
        <v>#REF!</v>
      </c>
      <c r="I10" s="4">
        <f>I11+I12+I13+I14</f>
        <v>22085.238400000002</v>
      </c>
      <c r="J10" s="5" t="e">
        <f>I10/#REF!-1</f>
        <v>#REF!</v>
      </c>
      <c r="K10" s="4">
        <f>K11+K12+K13+K14</f>
        <v>21521.852200000001</v>
      </c>
      <c r="L10" s="5" t="e">
        <f>K10/#REF!-1</f>
        <v>#REF!</v>
      </c>
      <c r="M10" s="4">
        <f>M11+M12+M13+M14</f>
        <v>19895.284</v>
      </c>
      <c r="N10" s="5" t="e">
        <f>M10/#REF!-1</f>
        <v>#REF!</v>
      </c>
      <c r="O10" s="6">
        <f t="shared" si="0"/>
        <v>113473.30990000001</v>
      </c>
      <c r="P10" s="10" t="e">
        <f>O10/SUM(#REF!,#REF!,#REF!,#REF!,#REF!,#REF!)-1</f>
        <v>#REF!</v>
      </c>
      <c r="Q10" s="46"/>
    </row>
    <row r="11" spans="1:157" ht="42" customHeight="1" x14ac:dyDescent="0.25">
      <c r="A11" s="25"/>
      <c r="B11" s="3" t="s">
        <v>44</v>
      </c>
      <c r="C11" s="8">
        <f>[1]班线包车!C9</f>
        <v>15634.2955</v>
      </c>
      <c r="D11" s="5" t="e">
        <f>C11/#REF!-1</f>
        <v>#REF!</v>
      </c>
      <c r="E11" s="8">
        <f>[1]班线包车!E9</f>
        <v>13762.8961</v>
      </c>
      <c r="F11" s="5" t="e">
        <f>E11/#REF!-1</f>
        <v>#REF!</v>
      </c>
      <c r="G11" s="8">
        <f>[1]班线包车!G9</f>
        <v>18904.2637</v>
      </c>
      <c r="H11" s="5" t="e">
        <f>G11/#REF!-1</f>
        <v>#REF!</v>
      </c>
      <c r="I11" s="8">
        <f>[1]班线包车!I9</f>
        <v>21448.608400000001</v>
      </c>
      <c r="J11" s="5" t="e">
        <f>I11/#REF!-1</f>
        <v>#REF!</v>
      </c>
      <c r="K11" s="8">
        <f>[1]班线包车!K9</f>
        <v>20903.512200000001</v>
      </c>
      <c r="L11" s="5" t="e">
        <f>K11/#REF!-1</f>
        <v>#REF!</v>
      </c>
      <c r="M11" s="8">
        <f>[1]班线包车!M9</f>
        <v>19301.074000000001</v>
      </c>
      <c r="N11" s="5" t="e">
        <f>M11/#REF!-1</f>
        <v>#REF!</v>
      </c>
      <c r="O11" s="6">
        <f t="shared" si="0"/>
        <v>109954.64989999999</v>
      </c>
      <c r="P11" s="10" t="e">
        <f>O11/SUM(#REF!,#REF!,#REF!,#REF!,#REF!,#REF!)-1</f>
        <v>#REF!</v>
      </c>
      <c r="Q11" s="46"/>
    </row>
    <row r="12" spans="1:157" ht="42" customHeight="1" x14ac:dyDescent="0.25">
      <c r="A12" s="25"/>
      <c r="B12" s="3" t="s">
        <v>45</v>
      </c>
      <c r="C12" s="8">
        <f>[1]公交!C10-[1]公交!C12</f>
        <v>589.02000000000044</v>
      </c>
      <c r="D12" s="5" t="e">
        <f>C12/#REF!-1</f>
        <v>#REF!</v>
      </c>
      <c r="E12" s="8">
        <f>[1]公交!E10-[1]公交!E12</f>
        <v>429.56999999999971</v>
      </c>
      <c r="F12" s="5" t="e">
        <f>E12/#REF!-1</f>
        <v>#REF!</v>
      </c>
      <c r="G12" s="8">
        <f>[1]公交!G10-[1]公交!G12</f>
        <v>650.88999999999942</v>
      </c>
      <c r="H12" s="5" t="e">
        <f>G12/#REF!-1</f>
        <v>#REF!</v>
      </c>
      <c r="I12" s="8">
        <f>[1]公交!I10-[1]公交!I12</f>
        <v>636.63000000000102</v>
      </c>
      <c r="J12" s="5" t="e">
        <f>I12/#REF!-1</f>
        <v>#REF!</v>
      </c>
      <c r="K12" s="8">
        <f>[1]公交!K10-[1]公交!K12</f>
        <v>618.34000000000015</v>
      </c>
      <c r="L12" s="5" t="e">
        <f>K12/#REF!-1</f>
        <v>#REF!</v>
      </c>
      <c r="M12" s="8">
        <f>[1]公交!M10-[1]公交!M12</f>
        <v>594.20999999999913</v>
      </c>
      <c r="N12" s="5" t="e">
        <f>M12/#REF!-1</f>
        <v>#REF!</v>
      </c>
      <c r="O12" s="6">
        <f t="shared" si="0"/>
        <v>3518.66</v>
      </c>
      <c r="P12" s="10" t="e">
        <f>O12/SUM(#REF!,#REF!,#REF!,#REF!,#REF!,#REF!)-1</f>
        <v>#REF!</v>
      </c>
      <c r="Q12" s="46"/>
    </row>
    <row r="13" spans="1:157" ht="42" customHeight="1" x14ac:dyDescent="0.25">
      <c r="A13" s="37"/>
      <c r="B13" s="3" t="s">
        <v>46</v>
      </c>
      <c r="C13" s="8">
        <v>0</v>
      </c>
      <c r="D13" s="5" t="e">
        <f>C13/#REF!-1</f>
        <v>#REF!</v>
      </c>
      <c r="E13" s="8">
        <v>0</v>
      </c>
      <c r="F13" s="5" t="e">
        <f>E13/#REF!-1</f>
        <v>#REF!</v>
      </c>
      <c r="G13" s="8">
        <v>0</v>
      </c>
      <c r="H13" s="5" t="e">
        <f>G13/#REF!-1</f>
        <v>#REF!</v>
      </c>
      <c r="I13" s="8">
        <v>0</v>
      </c>
      <c r="J13" s="5" t="e">
        <f>I13/#REF!-1</f>
        <v>#REF!</v>
      </c>
      <c r="K13" s="8">
        <v>0</v>
      </c>
      <c r="L13" s="5" t="e">
        <f>K13/#REF!-1</f>
        <v>#REF!</v>
      </c>
      <c r="M13" s="8">
        <v>0</v>
      </c>
      <c r="N13" s="5" t="e">
        <f>M13/#REF!-1</f>
        <v>#REF!</v>
      </c>
      <c r="O13" s="6">
        <f t="shared" si="0"/>
        <v>0</v>
      </c>
      <c r="P13" s="10" t="e">
        <f>O13/SUM(#REF!,#REF!,#REF!,#REF!,#REF!,#REF!)-1</f>
        <v>#REF!</v>
      </c>
      <c r="Q13" s="46"/>
    </row>
    <row r="14" spans="1:157" ht="42" customHeight="1" thickBot="1" x14ac:dyDescent="0.3">
      <c r="A14" s="26"/>
      <c r="B14" s="3" t="s">
        <v>47</v>
      </c>
      <c r="C14" s="4">
        <v>0</v>
      </c>
      <c r="D14" s="5" t="e">
        <f>C14/#REF!-1</f>
        <v>#REF!</v>
      </c>
      <c r="E14" s="4">
        <v>0</v>
      </c>
      <c r="F14" s="5" t="e">
        <f>E14/#REF!-1</f>
        <v>#REF!</v>
      </c>
      <c r="G14" s="4">
        <v>0</v>
      </c>
      <c r="H14" s="5" t="e">
        <f>G14/#REF!-1</f>
        <v>#REF!</v>
      </c>
      <c r="I14" s="4">
        <v>0</v>
      </c>
      <c r="J14" s="5" t="e">
        <f>I14/#REF!-1</f>
        <v>#REF!</v>
      </c>
      <c r="K14" s="4">
        <v>0</v>
      </c>
      <c r="L14" s="5" t="e">
        <f>K14/#REF!-1</f>
        <v>#REF!</v>
      </c>
      <c r="M14" s="4">
        <v>0</v>
      </c>
      <c r="N14" s="5" t="e">
        <f>M14/#REF!-1</f>
        <v>#REF!</v>
      </c>
      <c r="O14" s="6">
        <f t="shared" si="0"/>
        <v>0</v>
      </c>
      <c r="P14" s="10" t="e">
        <f>O14/SUM(#REF!,#REF!,#REF!,#REF!,#REF!,#REF!)-1</f>
        <v>#REF!</v>
      </c>
      <c r="Q14" s="46"/>
    </row>
    <row r="15" spans="1:157" ht="42" customHeight="1" x14ac:dyDescent="0.25">
      <c r="A15" s="23" t="s">
        <v>26</v>
      </c>
      <c r="B15" s="3" t="s">
        <v>43</v>
      </c>
      <c r="C15" s="4">
        <f>C16+C17+C18+C19</f>
        <v>5389.6241118654334</v>
      </c>
      <c r="D15" s="5" t="e">
        <f>C15/#REF!-1</f>
        <v>#REF!</v>
      </c>
      <c r="E15" s="4">
        <f>E16+E17+E18+E19</f>
        <v>5188.8073599479194</v>
      </c>
      <c r="F15" s="5" t="e">
        <f>E15/#REF!-1</f>
        <v>#REF!</v>
      </c>
      <c r="G15" s="4">
        <f>G16+G17+G18+G19</f>
        <v>5951.310642593794</v>
      </c>
      <c r="H15" s="5" t="e">
        <f>G15/#REF!-1</f>
        <v>#REF!</v>
      </c>
      <c r="I15" s="4">
        <f>I16+I17+I18+I19</f>
        <v>6254.1057074720084</v>
      </c>
      <c r="J15" s="5" t="e">
        <f>I15/#REF!-1</f>
        <v>#REF!</v>
      </c>
      <c r="K15" s="4">
        <f>K16+K17+K18+K19</f>
        <v>6038.0074523868734</v>
      </c>
      <c r="L15" s="5" t="e">
        <f>K15/#REF!-1</f>
        <v>#REF!</v>
      </c>
      <c r="M15" s="4">
        <f>M16+M17+M18+M19</f>
        <v>5835.4093663966632</v>
      </c>
      <c r="N15" s="5" t="e">
        <f>M15/#REF!-1</f>
        <v>#REF!</v>
      </c>
      <c r="O15" s="6">
        <f t="shared" si="0"/>
        <v>34657.264640662695</v>
      </c>
      <c r="P15" s="10" t="e">
        <f>O15/SUM(#REF!,#REF!,#REF!,#REF!,#REF!,#REF!)-1</f>
        <v>#REF!</v>
      </c>
      <c r="Q15" s="46"/>
    </row>
    <row r="16" spans="1:157" ht="42" customHeight="1" x14ac:dyDescent="0.25">
      <c r="A16" s="24"/>
      <c r="B16" s="3" t="s">
        <v>44</v>
      </c>
      <c r="C16" s="8">
        <f>[1]班线包车!C11</f>
        <v>2072.6875</v>
      </c>
      <c r="D16" s="5" t="e">
        <f>C16/#REF!-1</f>
        <v>#REF!</v>
      </c>
      <c r="E16" s="8">
        <f>[1]班线包车!E11</f>
        <v>2381.0711999999999</v>
      </c>
      <c r="F16" s="5" t="e">
        <f>E16/#REF!-1</f>
        <v>#REF!</v>
      </c>
      <c r="G16" s="8">
        <f>[1]班线包车!G11</f>
        <v>2528.9261999999999</v>
      </c>
      <c r="H16" s="5" t="e">
        <f>G16/#REF!-1</f>
        <v>#REF!</v>
      </c>
      <c r="I16" s="8">
        <f>[1]班线包车!I11</f>
        <v>2913.672</v>
      </c>
      <c r="J16" s="5" t="e">
        <f>I16/#REF!-1</f>
        <v>#REF!</v>
      </c>
      <c r="K16" s="8">
        <f>[1]班线包车!K11</f>
        <v>2547.6156000000001</v>
      </c>
      <c r="L16" s="5" t="e">
        <f>K16/#REF!-1</f>
        <v>#REF!</v>
      </c>
      <c r="M16" s="8">
        <f>[1]班线包车!M11</f>
        <v>2470.4711000000002</v>
      </c>
      <c r="N16" s="5" t="e">
        <f>M16/#REF!-1</f>
        <v>#REF!</v>
      </c>
      <c r="O16" s="6">
        <f t="shared" si="0"/>
        <v>14914.443600000001</v>
      </c>
      <c r="P16" s="10" t="e">
        <f>O16/SUM(#REF!,#REF!,#REF!,#REF!,#REF!,#REF!)-1</f>
        <v>#REF!</v>
      </c>
      <c r="Q16" s="46"/>
    </row>
    <row r="17" spans="1:17" ht="42" customHeight="1" x14ac:dyDescent="0.25">
      <c r="A17" s="25"/>
      <c r="B17" s="3" t="s">
        <v>45</v>
      </c>
      <c r="C17" s="8">
        <f>[1]公交!C14-[1]公交!C16</f>
        <v>2885.5699999999997</v>
      </c>
      <c r="D17" s="5" t="e">
        <f>C17/#REF!-1</f>
        <v>#REF!</v>
      </c>
      <c r="E17" s="8">
        <f>[1]公交!E14-[1]公交!E16</f>
        <v>2395.9899999999998</v>
      </c>
      <c r="F17" s="5" t="e">
        <f>E17/#REF!-1</f>
        <v>#REF!</v>
      </c>
      <c r="G17" s="8">
        <f>[1]公交!G14-[1]公交!G16</f>
        <v>3003.0199999999995</v>
      </c>
      <c r="H17" s="5" t="e">
        <f>G17/#REF!-1</f>
        <v>#REF!</v>
      </c>
      <c r="I17" s="8">
        <f>[1]公交!I14-[1]公交!I16</f>
        <v>2930.1400000000003</v>
      </c>
      <c r="J17" s="5" t="e">
        <f>I17/#REF!-1</f>
        <v>#REF!</v>
      </c>
      <c r="K17" s="8">
        <f>[1]公交!K14-[1]公交!K16</f>
        <v>3055.2199999999993</v>
      </c>
      <c r="L17" s="5" t="e">
        <f>K17/#REF!-1</f>
        <v>#REF!</v>
      </c>
      <c r="M17" s="8">
        <f>[1]公交!M14-[1]公交!M16</f>
        <v>2909.13</v>
      </c>
      <c r="N17" s="5" t="e">
        <f>M17/#REF!-1</f>
        <v>#REF!</v>
      </c>
      <c r="O17" s="6">
        <f t="shared" si="0"/>
        <v>17179.069999999996</v>
      </c>
      <c r="P17" s="10" t="e">
        <f>O17/SUM(#REF!,#REF!,#REF!,#REF!,#REF!,#REF!)-1</f>
        <v>#REF!</v>
      </c>
      <c r="Q17" s="46"/>
    </row>
    <row r="18" spans="1:17" ht="42" customHeight="1" x14ac:dyDescent="0.25">
      <c r="A18" s="37"/>
      <c r="B18" s="3" t="s">
        <v>46</v>
      </c>
      <c r="C18" s="8">
        <f>[1]出租!C14-[1]出租!C16</f>
        <v>266.42000000000007</v>
      </c>
      <c r="D18" s="5" t="e">
        <f>C18/#REF!-1</f>
        <v>#REF!</v>
      </c>
      <c r="E18" s="8">
        <f>[1]出租!E14-[1]出租!E16</f>
        <v>268.17999999999984</v>
      </c>
      <c r="F18" s="5" t="e">
        <f>E18/#REF!-1</f>
        <v>#REF!</v>
      </c>
      <c r="G18" s="8">
        <f>[1]出租!G14-[1]出租!G16</f>
        <v>258.1099999999999</v>
      </c>
      <c r="H18" s="5" t="e">
        <f>G18/#REF!-1</f>
        <v>#REF!</v>
      </c>
      <c r="I18" s="8">
        <f>[1]出租!I14-[1]出租!I16</f>
        <v>263.17000000000007</v>
      </c>
      <c r="J18" s="5" t="e">
        <f>I18/#REF!-1</f>
        <v>#REF!</v>
      </c>
      <c r="K18" s="8">
        <f>[1]出租!K14-[1]出租!K16</f>
        <v>260.13000000000011</v>
      </c>
      <c r="L18" s="5" t="e">
        <f>K18/#REF!-1</f>
        <v>#REF!</v>
      </c>
      <c r="M18" s="8">
        <f>[1]出租!M14-[1]出租!M16</f>
        <v>251.24</v>
      </c>
      <c r="N18" s="5" t="e">
        <f>M18/#REF!-1</f>
        <v>#REF!</v>
      </c>
      <c r="O18" s="6">
        <f t="shared" si="0"/>
        <v>1567.25</v>
      </c>
      <c r="P18" s="10" t="e">
        <f>O18/SUM(#REF!,#REF!,#REF!,#REF!,#REF!,#REF!)-1</f>
        <v>#REF!</v>
      </c>
      <c r="Q18" s="46"/>
    </row>
    <row r="19" spans="1:17" ht="42" customHeight="1" thickBot="1" x14ac:dyDescent="0.3">
      <c r="A19" s="26"/>
      <c r="B19" s="3" t="s">
        <v>47</v>
      </c>
      <c r="C19" s="4">
        <f>[1]网约车!C14-[1]网约车!C16</f>
        <v>164.94661186543397</v>
      </c>
      <c r="D19" s="5" t="e">
        <f>C19/#REF!-1</f>
        <v>#REF!</v>
      </c>
      <c r="E19" s="4">
        <f>[1]网约车!E14-[1]网约车!E16</f>
        <v>143.566159947919</v>
      </c>
      <c r="F19" s="5" t="e">
        <f>E19/#REF!-1</f>
        <v>#REF!</v>
      </c>
      <c r="G19" s="4">
        <f>[1]网约车!G14-[1]网约车!G16</f>
        <v>161.25444259379498</v>
      </c>
      <c r="H19" s="5" t="e">
        <f>G19/#REF!-1</f>
        <v>#REF!</v>
      </c>
      <c r="I19" s="4">
        <f>[1]网约车!I14-[1]网约车!I16</f>
        <v>147.12370747200799</v>
      </c>
      <c r="J19" s="5" t="e">
        <f>I19/#REF!-1</f>
        <v>#REF!</v>
      </c>
      <c r="K19" s="4">
        <f>[1]网约车!K14-[1]网约车!K16</f>
        <v>175.04185238687398</v>
      </c>
      <c r="L19" s="5" t="e">
        <f>K19/#REF!-1</f>
        <v>#REF!</v>
      </c>
      <c r="M19" s="4">
        <f>[1]网约车!M14-[1]网约车!M16</f>
        <v>204.568266396664</v>
      </c>
      <c r="N19" s="5" t="e">
        <f>M19/#REF!-1</f>
        <v>#REF!</v>
      </c>
      <c r="O19" s="6">
        <f t="shared" si="0"/>
        <v>996.50104066269387</v>
      </c>
      <c r="P19" s="10" t="e">
        <f>O19/SUM(#REF!,#REF!,#REF!,#REF!,#REF!,#REF!)-1</f>
        <v>#REF!</v>
      </c>
      <c r="Q19" s="46"/>
    </row>
    <row r="20" spans="1:17" ht="42" customHeight="1" x14ac:dyDescent="0.25">
      <c r="A20" s="23" t="s">
        <v>27</v>
      </c>
      <c r="B20" s="3" t="s">
        <v>43</v>
      </c>
      <c r="C20" s="4">
        <f>C21+C22+C23+C24</f>
        <v>7165.69391067177</v>
      </c>
      <c r="D20" s="5" t="e">
        <f>C20/#REF!-1</f>
        <v>#REF!</v>
      </c>
      <c r="E20" s="4">
        <f>E21+E22+E23+E24</f>
        <v>8786.9785606902315</v>
      </c>
      <c r="F20" s="5" t="e">
        <f>E20/#REF!-1</f>
        <v>#REF!</v>
      </c>
      <c r="G20" s="4">
        <f>G21+G22+G23+G24</f>
        <v>8458.5598313083301</v>
      </c>
      <c r="H20" s="5" t="e">
        <f>G20/#REF!-1</f>
        <v>#REF!</v>
      </c>
      <c r="I20" s="4">
        <f>I21+I22+I23+I24</f>
        <v>9244.2063416010296</v>
      </c>
      <c r="J20" s="5" t="e">
        <f>I20/#REF!-1</f>
        <v>#REF!</v>
      </c>
      <c r="K20" s="4">
        <f>K21+K22+K23+K24</f>
        <v>9118.8869954196616</v>
      </c>
      <c r="L20" s="5" t="e">
        <f>K20/#REF!-1</f>
        <v>#REF!</v>
      </c>
      <c r="M20" s="4">
        <f>M21+M22+M23+M24</f>
        <v>8457.4270974063511</v>
      </c>
      <c r="N20" s="5" t="e">
        <f>M20/#REF!-1</f>
        <v>#REF!</v>
      </c>
      <c r="O20" s="6">
        <f t="shared" si="0"/>
        <v>51231.752737097369</v>
      </c>
      <c r="P20" s="10" t="e">
        <f>O20/SUM(#REF!,#REF!,#REF!,#REF!,#REF!,#REF!)-1</f>
        <v>#REF!</v>
      </c>
      <c r="Q20" s="46"/>
    </row>
    <row r="21" spans="1:17" ht="42" customHeight="1" x14ac:dyDescent="0.25">
      <c r="A21" s="24"/>
      <c r="B21" s="3" t="s">
        <v>44</v>
      </c>
      <c r="C21" s="8">
        <f>[1]班线包车!C15</f>
        <v>4442.6527999999998</v>
      </c>
      <c r="D21" s="5" t="e">
        <f>C21/#REF!-1</f>
        <v>#REF!</v>
      </c>
      <c r="E21" s="8">
        <f>[1]班线包车!E15</f>
        <v>6222.1126000000004</v>
      </c>
      <c r="F21" s="5" t="e">
        <f>E21/#REF!-1</f>
        <v>#REF!</v>
      </c>
      <c r="G21" s="8">
        <f>[1]班线包车!G15</f>
        <v>5800.6944000000003</v>
      </c>
      <c r="H21" s="5" t="e">
        <f>G21/#REF!-1</f>
        <v>#REF!</v>
      </c>
      <c r="I21" s="8">
        <f>[1]班线包车!I15</f>
        <v>6318.1347999999998</v>
      </c>
      <c r="J21" s="5" t="e">
        <f>I21/#REF!-1</f>
        <v>#REF!</v>
      </c>
      <c r="K21" s="8">
        <f>[1]班线包车!K15</f>
        <v>6328.6093000000001</v>
      </c>
      <c r="L21" s="5" t="e">
        <f>K21/#REF!-1</f>
        <v>#REF!</v>
      </c>
      <c r="M21" s="8">
        <f>[1]班线包车!M15</f>
        <v>5538.8125</v>
      </c>
      <c r="N21" s="5" t="e">
        <f>M21/#REF!-1</f>
        <v>#REF!</v>
      </c>
      <c r="O21" s="6">
        <f t="shared" si="0"/>
        <v>34651.0164</v>
      </c>
      <c r="P21" s="10" t="e">
        <f>O21/SUM(#REF!,#REF!,#REF!,#REF!,#REF!,#REF!)-1</f>
        <v>#REF!</v>
      </c>
      <c r="Q21" s="46"/>
    </row>
    <row r="22" spans="1:17" ht="42" customHeight="1" x14ac:dyDescent="0.25">
      <c r="A22" s="25"/>
      <c r="B22" s="3" t="s">
        <v>45</v>
      </c>
      <c r="C22" s="8">
        <f>[1]公交!C18-[1]公交!C20</f>
        <v>2382.46</v>
      </c>
      <c r="D22" s="5" t="e">
        <f>C22/#REF!-1</f>
        <v>#REF!</v>
      </c>
      <c r="E22" s="8">
        <f>[1]公交!E18-[1]公交!E20</f>
        <v>2303.04</v>
      </c>
      <c r="F22" s="5" t="e">
        <f>E22/#REF!-1</f>
        <v>#REF!</v>
      </c>
      <c r="G22" s="8">
        <f>[1]公交!G18-[1]公交!G20</f>
        <v>2284.6500000000005</v>
      </c>
      <c r="H22" s="5" t="e">
        <f>G22/#REF!-1</f>
        <v>#REF!</v>
      </c>
      <c r="I22" s="8">
        <f>[1]公交!I18-[1]公交!I20</f>
        <v>2590.88</v>
      </c>
      <c r="J22" s="5" t="e">
        <f>I22/#REF!-1</f>
        <v>#REF!</v>
      </c>
      <c r="K22" s="8">
        <f>[1]公交!K18-[1]公交!K20</f>
        <v>2426.630000000001</v>
      </c>
      <c r="L22" s="5" t="e">
        <f>K22/#REF!-1</f>
        <v>#REF!</v>
      </c>
      <c r="M22" s="8">
        <f>[1]公交!M18-[1]公交!M20</f>
        <v>2539.2100000000009</v>
      </c>
      <c r="N22" s="5" t="e">
        <f>M22/#REF!-1</f>
        <v>#REF!</v>
      </c>
      <c r="O22" s="6">
        <f t="shared" si="0"/>
        <v>14526.870000000003</v>
      </c>
      <c r="P22" s="10" t="e">
        <f>O22/SUM(#REF!,#REF!,#REF!,#REF!,#REF!,#REF!)-1</f>
        <v>#REF!</v>
      </c>
      <c r="Q22" s="46"/>
    </row>
    <row r="23" spans="1:17" ht="42" customHeight="1" x14ac:dyDescent="0.25">
      <c r="A23" s="37"/>
      <c r="B23" s="3" t="s">
        <v>46</v>
      </c>
      <c r="C23" s="8">
        <f>[1]出租!C18-[1]出租!C20</f>
        <v>83.789999999999964</v>
      </c>
      <c r="D23" s="5" t="e">
        <f>C23/#REF!-1</f>
        <v>#REF!</v>
      </c>
      <c r="E23" s="8">
        <f>[1]出租!E18-[1]出租!E20</f>
        <v>46.849999999999909</v>
      </c>
      <c r="F23" s="5" t="e">
        <f>E23/#REF!-1</f>
        <v>#REF!</v>
      </c>
      <c r="G23" s="8">
        <f>[1]出租!G18-[1]出租!G20</f>
        <v>51.279999999999973</v>
      </c>
      <c r="H23" s="5" t="e">
        <f>G23/#REF!-1</f>
        <v>#REF!</v>
      </c>
      <c r="I23" s="8">
        <f>[1]出租!I18-[1]出租!I20</f>
        <v>52.480000000000018</v>
      </c>
      <c r="J23" s="5" t="e">
        <f>I23/#REF!-1</f>
        <v>#REF!</v>
      </c>
      <c r="K23" s="8">
        <f>[1]出租!K18-[1]出租!K20</f>
        <v>56.020000000000209</v>
      </c>
      <c r="L23" s="5" t="e">
        <f>K23/#REF!-1</f>
        <v>#REF!</v>
      </c>
      <c r="M23" s="8">
        <f>[1]出租!M18-[1]出租!M20</f>
        <v>50.5</v>
      </c>
      <c r="N23" s="5" t="e">
        <f>M23/#REF!-1</f>
        <v>#REF!</v>
      </c>
      <c r="O23" s="6">
        <f t="shared" si="0"/>
        <v>340.92000000000007</v>
      </c>
      <c r="P23" s="10" t="e">
        <f>O23/SUM(#REF!,#REF!,#REF!,#REF!,#REF!,#REF!)-1</f>
        <v>#REF!</v>
      </c>
      <c r="Q23" s="46"/>
    </row>
    <row r="24" spans="1:17" ht="42" customHeight="1" thickBot="1" x14ac:dyDescent="0.3">
      <c r="A24" s="26"/>
      <c r="B24" s="3" t="s">
        <v>47</v>
      </c>
      <c r="C24" s="4">
        <f>[1]网约车!C18-[1]网约车!C20</f>
        <v>256.79111067177007</v>
      </c>
      <c r="D24" s="5" t="e">
        <f>C24/#REF!-1</f>
        <v>#REF!</v>
      </c>
      <c r="E24" s="4">
        <f>[1]网约车!E18-[1]网约车!E20</f>
        <v>214.97596069022984</v>
      </c>
      <c r="F24" s="5" t="e">
        <f>E24/#REF!-1</f>
        <v>#REF!</v>
      </c>
      <c r="G24" s="4">
        <f>[1]网约车!G18-[1]网约车!G20</f>
        <v>321.93543130832995</v>
      </c>
      <c r="H24" s="5" t="e">
        <f>G24/#REF!-1</f>
        <v>#REF!</v>
      </c>
      <c r="I24" s="4">
        <f>[1]网约车!I18-[1]网约车!I20</f>
        <v>282.71154160102992</v>
      </c>
      <c r="J24" s="5" t="e">
        <f>I24/#REF!-1</f>
        <v>#REF!</v>
      </c>
      <c r="K24" s="4">
        <f>[1]网约车!K18-[1]网约车!K20</f>
        <v>307.62769541966009</v>
      </c>
      <c r="L24" s="5" t="e">
        <f>K24/#REF!-1</f>
        <v>#REF!</v>
      </c>
      <c r="M24" s="4">
        <f>[1]网约车!M18-[1]网约车!M20</f>
        <v>328.90459740634992</v>
      </c>
      <c r="N24" s="5" t="e">
        <f>M24/#REF!-1</f>
        <v>#REF!</v>
      </c>
      <c r="O24" s="6">
        <f t="shared" si="0"/>
        <v>1712.9463370973697</v>
      </c>
      <c r="P24" s="10" t="e">
        <f>O24/SUM(#REF!,#REF!,#REF!,#REF!,#REF!,#REF!)-1</f>
        <v>#REF!</v>
      </c>
      <c r="Q24" s="46"/>
    </row>
    <row r="25" spans="1:17" ht="42" customHeight="1" x14ac:dyDescent="0.25">
      <c r="A25" s="23" t="s">
        <v>28</v>
      </c>
      <c r="B25" s="3" t="s">
        <v>43</v>
      </c>
      <c r="C25" s="4">
        <f>C26+C27+C28+C29</f>
        <v>13411.321502379857</v>
      </c>
      <c r="D25" s="5" t="e">
        <f>C25/#REF!-1</f>
        <v>#REF!</v>
      </c>
      <c r="E25" s="4">
        <f>E26+E27+E28+E29</f>
        <v>15665.679854557702</v>
      </c>
      <c r="F25" s="5" t="e">
        <f>E25/#REF!-1</f>
        <v>#REF!</v>
      </c>
      <c r="G25" s="4">
        <f>G26+G27+G28+G29</f>
        <v>16808.188689779203</v>
      </c>
      <c r="H25" s="5" t="e">
        <f>G25/#REF!-1</f>
        <v>#REF!</v>
      </c>
      <c r="I25" s="4">
        <f>I26+I27+I28+I29</f>
        <v>19190.16237054635</v>
      </c>
      <c r="J25" s="5" t="e">
        <f>I25/#REF!-1</f>
        <v>#REF!</v>
      </c>
      <c r="K25" s="4">
        <f>K26+K27+K28+K29</f>
        <v>21559.758167056436</v>
      </c>
      <c r="L25" s="5" t="e">
        <f>K25/#REF!-1</f>
        <v>#REF!</v>
      </c>
      <c r="M25" s="4">
        <f>M26+M27+M28+M29</f>
        <v>20987.141287170991</v>
      </c>
      <c r="N25" s="5" t="e">
        <f>M25/#REF!-1</f>
        <v>#REF!</v>
      </c>
      <c r="O25" s="6">
        <f t="shared" si="0"/>
        <v>107622.25187149053</v>
      </c>
      <c r="P25" s="10" t="e">
        <f>O25/SUM(#REF!,#REF!,#REF!,#REF!,#REF!,#REF!)-1</f>
        <v>#REF!</v>
      </c>
      <c r="Q25" s="46"/>
    </row>
    <row r="26" spans="1:17" ht="42" customHeight="1" x14ac:dyDescent="0.25">
      <c r="A26" s="24"/>
      <c r="B26" s="3" t="s">
        <v>44</v>
      </c>
      <c r="C26" s="8">
        <f>[1]班线包车!C19</f>
        <v>12032.749100000001</v>
      </c>
      <c r="D26" s="5" t="e">
        <f>C26/#REF!-1</f>
        <v>#REF!</v>
      </c>
      <c r="E26" s="8">
        <f>[1]班线包车!E19</f>
        <v>14351.088599999999</v>
      </c>
      <c r="F26" s="5" t="e">
        <f>E26/#REF!-1</f>
        <v>#REF!</v>
      </c>
      <c r="G26" s="8">
        <f>[1]班线包车!G19</f>
        <v>14986.013300000001</v>
      </c>
      <c r="H26" s="5" t="e">
        <f>G26/#REF!-1</f>
        <v>#REF!</v>
      </c>
      <c r="I26" s="8">
        <f>[1]班线包车!I19</f>
        <v>17342.3056</v>
      </c>
      <c r="J26" s="5" t="e">
        <f>I26/#REF!-1</f>
        <v>#REF!</v>
      </c>
      <c r="K26" s="8">
        <f>[1]班线包车!K19</f>
        <v>19384.316299999999</v>
      </c>
      <c r="L26" s="5" t="e">
        <f>K26/#REF!-1</f>
        <v>#REF!</v>
      </c>
      <c r="M26" s="8">
        <f>[1]班线包车!M19</f>
        <v>18766.1584</v>
      </c>
      <c r="N26" s="5" t="e">
        <f>M26/#REF!-1</f>
        <v>#REF!</v>
      </c>
      <c r="O26" s="6">
        <f t="shared" si="0"/>
        <v>96862.631299999994</v>
      </c>
      <c r="P26" s="10" t="e">
        <f>O26/SUM(#REF!,#REF!,#REF!,#REF!,#REF!,#REF!)-1</f>
        <v>#REF!</v>
      </c>
      <c r="Q26" s="46"/>
    </row>
    <row r="27" spans="1:17" ht="42" customHeight="1" x14ac:dyDescent="0.25">
      <c r="A27" s="24"/>
      <c r="B27" s="3" t="s">
        <v>45</v>
      </c>
      <c r="C27" s="8">
        <f>[1]公交!C22-[1]公交!C24</f>
        <v>809.65000000000009</v>
      </c>
      <c r="D27" s="5" t="e">
        <f>C27/#REF!-1</f>
        <v>#REF!</v>
      </c>
      <c r="E27" s="8">
        <f>[1]公交!E22-[1]公交!E24</f>
        <v>756.56</v>
      </c>
      <c r="F27" s="5" t="e">
        <f>E27/#REF!-1</f>
        <v>#REF!</v>
      </c>
      <c r="G27" s="8">
        <f>[1]公交!G22-[1]公交!G24</f>
        <v>824.70000000000027</v>
      </c>
      <c r="H27" s="5" t="e">
        <f>G27/#REF!-1</f>
        <v>#REF!</v>
      </c>
      <c r="I27" s="8">
        <f>[1]公交!I22-[1]公交!I24</f>
        <v>807.02</v>
      </c>
      <c r="J27" s="5" t="e">
        <f>I27/#REF!-1</f>
        <v>#REF!</v>
      </c>
      <c r="K27" s="8">
        <f>[1]公交!K22-[1]公交!K24</f>
        <v>1070.19</v>
      </c>
      <c r="L27" s="5" t="e">
        <f>K27/#REF!-1</f>
        <v>#REF!</v>
      </c>
      <c r="M27" s="8">
        <f>[1]公交!M22-[1]公交!M24</f>
        <v>1107</v>
      </c>
      <c r="N27" s="5" t="e">
        <f>M27/#REF!-1</f>
        <v>#REF!</v>
      </c>
      <c r="O27" s="6">
        <f t="shared" si="0"/>
        <v>5375.1200000000008</v>
      </c>
      <c r="P27" s="10" t="e">
        <f>O27/SUM(#REF!,#REF!,#REF!,#REF!,#REF!,#REF!)-1</f>
        <v>#REF!</v>
      </c>
      <c r="Q27" s="46"/>
    </row>
    <row r="28" spans="1:17" ht="42" customHeight="1" x14ac:dyDescent="0.25">
      <c r="A28" s="25"/>
      <c r="B28" s="3" t="s">
        <v>46</v>
      </c>
      <c r="C28" s="8">
        <f>[1]出租!C22-[1]出租!C24</f>
        <v>280.25</v>
      </c>
      <c r="D28" s="5" t="e">
        <f>C28/#REF!-1</f>
        <v>#REF!</v>
      </c>
      <c r="E28" s="8">
        <f>[1]出租!E22-[1]出租!E24</f>
        <v>299.88000000000011</v>
      </c>
      <c r="F28" s="5" t="e">
        <f>E28/#REF!-1</f>
        <v>#REF!</v>
      </c>
      <c r="G28" s="8">
        <f>[1]出租!G22-[1]出租!G24</f>
        <v>523.24999999999955</v>
      </c>
      <c r="H28" s="5" t="e">
        <f>G28/#REF!-1</f>
        <v>#REF!</v>
      </c>
      <c r="I28" s="8">
        <f>[1]出租!I22-[1]出租!I24</f>
        <v>539.54999999999973</v>
      </c>
      <c r="J28" s="5" t="e">
        <f>I28/#REF!-1</f>
        <v>#REF!</v>
      </c>
      <c r="K28" s="8">
        <f>[1]出租!K22-[1]出租!K24</f>
        <v>559.70999999999958</v>
      </c>
      <c r="L28" s="5" t="e">
        <f>K28/#REF!-1</f>
        <v>#REF!</v>
      </c>
      <c r="M28" s="8">
        <f>[1]出租!M22-[1]出租!M24</f>
        <v>545.88999999999987</v>
      </c>
      <c r="N28" s="5" t="e">
        <f>M28/#REF!-1</f>
        <v>#REF!</v>
      </c>
      <c r="O28" s="6">
        <f t="shared" si="0"/>
        <v>2748.5299999999988</v>
      </c>
      <c r="P28" s="10" t="e">
        <f>O28/SUM(#REF!,#REF!,#REF!,#REF!,#REF!,#REF!)-1</f>
        <v>#REF!</v>
      </c>
      <c r="Q28" s="46"/>
    </row>
    <row r="29" spans="1:17" ht="42" customHeight="1" thickBot="1" x14ac:dyDescent="0.3">
      <c r="A29" s="26"/>
      <c r="B29" s="3" t="s">
        <v>47</v>
      </c>
      <c r="C29" s="4">
        <f>[1]网约车!C22-[1]网约车!C24</f>
        <v>288.67240237985607</v>
      </c>
      <c r="D29" s="5" t="e">
        <f>C29/#REF!-1</f>
        <v>#REF!</v>
      </c>
      <c r="E29" s="4">
        <f>[1]网约车!E22-[1]网约车!E24</f>
        <v>258.15125455770396</v>
      </c>
      <c r="F29" s="5" t="e">
        <f>E29/#REF!-1</f>
        <v>#REF!</v>
      </c>
      <c r="G29" s="4">
        <f>[1]网约车!G22-[1]网约车!G24</f>
        <v>474.22538977919999</v>
      </c>
      <c r="H29" s="5" t="e">
        <f>G29/#REF!-1</f>
        <v>#REF!</v>
      </c>
      <c r="I29" s="4">
        <f>[1]网约车!I22-[1]网约车!I24</f>
        <v>501.28677054635</v>
      </c>
      <c r="J29" s="5" t="e">
        <f>I29/#REF!-1</f>
        <v>#REF!</v>
      </c>
      <c r="K29" s="4">
        <f>[1]网约车!K22-[1]网约车!K24</f>
        <v>545.5418670564402</v>
      </c>
      <c r="L29" s="5" t="e">
        <f>K29/#REF!-1</f>
        <v>#REF!</v>
      </c>
      <c r="M29" s="4">
        <f>[1]网约车!M22-[1]网约车!M24</f>
        <v>568.0928871709898</v>
      </c>
      <c r="N29" s="5" t="e">
        <f>M29/#REF!-1</f>
        <v>#REF!</v>
      </c>
      <c r="O29" s="6">
        <f t="shared" si="0"/>
        <v>2635.9705714905399</v>
      </c>
      <c r="P29" s="10" t="e">
        <f>O29/SUM(#REF!,#REF!,#REF!,#REF!,#REF!,#REF!)-1</f>
        <v>#REF!</v>
      </c>
      <c r="Q29" s="46"/>
    </row>
    <row r="30" spans="1:17" ht="42" customHeight="1" x14ac:dyDescent="0.25">
      <c r="A30" s="23" t="s">
        <v>29</v>
      </c>
      <c r="B30" s="3" t="s">
        <v>43</v>
      </c>
      <c r="C30" s="4">
        <f>C31+C32+C33+C34</f>
        <v>14517.290637094649</v>
      </c>
      <c r="D30" s="5" t="e">
        <f>C30/#REF!-1</f>
        <v>#REF!</v>
      </c>
      <c r="E30" s="4">
        <f>E31+E32+E33+E34</f>
        <v>21087.140181059185</v>
      </c>
      <c r="F30" s="5" t="e">
        <f>E30/#REF!-1</f>
        <v>#REF!</v>
      </c>
      <c r="G30" s="4">
        <f>G31+G32+G33+G34</f>
        <v>20325.042770224252</v>
      </c>
      <c r="H30" s="5" t="e">
        <f>G30/#REF!-1</f>
        <v>#REF!</v>
      </c>
      <c r="I30" s="4">
        <f>I31+I32+I33+I34</f>
        <v>18718.676210623256</v>
      </c>
      <c r="J30" s="5" t="e">
        <f>I30/#REF!-1</f>
        <v>#REF!</v>
      </c>
      <c r="K30" s="4">
        <f>K31+K32+K33+K34</f>
        <v>18574.967856490479</v>
      </c>
      <c r="L30" s="5" t="e">
        <f>K30/#REF!-1</f>
        <v>#REF!</v>
      </c>
      <c r="M30" s="4">
        <f>M31+M32+M33+M34</f>
        <v>16278.972411970408</v>
      </c>
      <c r="N30" s="5" t="e">
        <f>M30/#REF!-1</f>
        <v>#REF!</v>
      </c>
      <c r="O30" s="6">
        <f t="shared" si="0"/>
        <v>109502.09006746222</v>
      </c>
      <c r="P30" s="10" t="e">
        <f>O30/SUM(#REF!,#REF!,#REF!,#REF!,#REF!,#REF!)-1</f>
        <v>#REF!</v>
      </c>
      <c r="Q30" s="46"/>
    </row>
    <row r="31" spans="1:17" ht="42" customHeight="1" x14ac:dyDescent="0.25">
      <c r="A31" s="24"/>
      <c r="B31" s="3" t="s">
        <v>44</v>
      </c>
      <c r="C31" s="8">
        <f>[1]班线包车!C23</f>
        <v>10120.851699999999</v>
      </c>
      <c r="D31" s="5" t="e">
        <f>C31/#REF!-1</f>
        <v>#REF!</v>
      </c>
      <c r="E31" s="8">
        <f>[1]班线包车!E23</f>
        <v>16615.755099999998</v>
      </c>
      <c r="F31" s="5" t="e">
        <f>E31/#REF!-1</f>
        <v>#REF!</v>
      </c>
      <c r="G31" s="8">
        <f>[1]班线包车!G23</f>
        <v>15869.8464</v>
      </c>
      <c r="H31" s="5" t="e">
        <f>G31/#REF!-1</f>
        <v>#REF!</v>
      </c>
      <c r="I31" s="8">
        <f>[1]班线包车!I23</f>
        <v>14345.650799999999</v>
      </c>
      <c r="J31" s="5" t="e">
        <f>I31/#REF!-1</f>
        <v>#REF!</v>
      </c>
      <c r="K31" s="8">
        <f>[1]班线包车!K23</f>
        <v>14014.5296</v>
      </c>
      <c r="L31" s="5" t="e">
        <f>K31/#REF!-1</f>
        <v>#REF!</v>
      </c>
      <c r="M31" s="8">
        <f>[1]班线包车!M23</f>
        <v>11627.775299999999</v>
      </c>
      <c r="N31" s="5" t="e">
        <f>M31/#REF!-1</f>
        <v>#REF!</v>
      </c>
      <c r="O31" s="6">
        <f t="shared" si="0"/>
        <v>82594.40889999998</v>
      </c>
      <c r="P31" s="10" t="e">
        <f>O31/SUM(#REF!,#REF!,#REF!,#REF!,#REF!,#REF!)-1</f>
        <v>#REF!</v>
      </c>
      <c r="Q31" s="46"/>
    </row>
    <row r="32" spans="1:17" ht="42" customHeight="1" x14ac:dyDescent="0.25">
      <c r="A32" s="24"/>
      <c r="B32" s="3" t="s">
        <v>45</v>
      </c>
      <c r="C32" s="8">
        <f>[1]公交!C26-[1]公交!C28</f>
        <v>3119.4000000000005</v>
      </c>
      <c r="D32" s="5" t="e">
        <f>C32/#REF!-1</f>
        <v>#REF!</v>
      </c>
      <c r="E32" s="8">
        <f>[1]公交!E26-[1]公交!E28</f>
        <v>3309.51</v>
      </c>
      <c r="F32" s="5" t="e">
        <f>E32/#REF!-1</f>
        <v>#REF!</v>
      </c>
      <c r="G32" s="8">
        <f>[1]公交!G26-[1]公交!G28</f>
        <v>3202.6800000000003</v>
      </c>
      <c r="H32" s="5" t="e">
        <f>G32/#REF!-1</f>
        <v>#REF!</v>
      </c>
      <c r="I32" s="8">
        <f>[1]公交!I26-[1]公交!I28</f>
        <v>3199.1499999999996</v>
      </c>
      <c r="J32" s="5" t="e">
        <f>I32/#REF!-1</f>
        <v>#REF!</v>
      </c>
      <c r="K32" s="8">
        <f>[1]公交!K26-[1]公交!K28</f>
        <v>3343.2800000000007</v>
      </c>
      <c r="L32" s="5" t="e">
        <f>K32/#REF!-1</f>
        <v>#REF!</v>
      </c>
      <c r="M32" s="8">
        <f>[1]公交!M26-[1]公交!M28</f>
        <v>3431.54</v>
      </c>
      <c r="N32" s="5" t="e">
        <f>M32/#REF!-1</f>
        <v>#REF!</v>
      </c>
      <c r="O32" s="6">
        <f t="shared" si="0"/>
        <v>19605.560000000001</v>
      </c>
      <c r="P32" s="10" t="e">
        <f>O32/SUM(#REF!,#REF!,#REF!,#REF!,#REF!,#REF!)-1</f>
        <v>#REF!</v>
      </c>
      <c r="Q32" s="46"/>
    </row>
    <row r="33" spans="1:17" ht="42" customHeight="1" x14ac:dyDescent="0.25">
      <c r="A33" s="25"/>
      <c r="B33" s="3" t="s">
        <v>46</v>
      </c>
      <c r="C33" s="8">
        <f>[1]出租!C26-[1]出租!C28</f>
        <v>518.63999999999987</v>
      </c>
      <c r="D33" s="5" t="e">
        <f>C33/#REF!-1</f>
        <v>#REF!</v>
      </c>
      <c r="E33" s="8">
        <f>[1]出租!E26-[1]出租!E28</f>
        <v>513.91000000000008</v>
      </c>
      <c r="F33" s="5" t="e">
        <f>E33/#REF!-1</f>
        <v>#REF!</v>
      </c>
      <c r="G33" s="8">
        <f>[1]出租!G26-[1]出租!G28</f>
        <v>540.94999999999982</v>
      </c>
      <c r="H33" s="5" t="e">
        <f>G33/#REF!-1</f>
        <v>#REF!</v>
      </c>
      <c r="I33" s="8">
        <f>[1]出租!I26-[1]出租!I28</f>
        <v>511.37000000000012</v>
      </c>
      <c r="J33" s="5" t="e">
        <f>I33/#REF!-1</f>
        <v>#REF!</v>
      </c>
      <c r="K33" s="8">
        <f>[1]出租!K26-[1]出租!K28</f>
        <v>512.22999999999979</v>
      </c>
      <c r="L33" s="5" t="e">
        <f>K33/#REF!-1</f>
        <v>#REF!</v>
      </c>
      <c r="M33" s="8">
        <f>[1]出租!M26-[1]出租!M28</f>
        <v>519.80000000000018</v>
      </c>
      <c r="N33" s="5" t="e">
        <f>M33/#REF!-1</f>
        <v>#REF!</v>
      </c>
      <c r="O33" s="6">
        <f t="shared" si="0"/>
        <v>3116.8999999999996</v>
      </c>
      <c r="P33" s="10" t="e">
        <f>O33/SUM(#REF!,#REF!,#REF!,#REF!,#REF!,#REF!)-1</f>
        <v>#REF!</v>
      </c>
      <c r="Q33" s="46"/>
    </row>
    <row r="34" spans="1:17" ht="42" customHeight="1" thickBot="1" x14ac:dyDescent="0.3">
      <c r="A34" s="26"/>
      <c r="B34" s="3" t="s">
        <v>47</v>
      </c>
      <c r="C34" s="4">
        <f>[1]网约车!C26-[1]网约车!C28</f>
        <v>758.39893709464991</v>
      </c>
      <c r="D34" s="5" t="e">
        <f>C34/#REF!-1</f>
        <v>#REF!</v>
      </c>
      <c r="E34" s="4">
        <f>[1]网约车!E26-[1]网约车!E28</f>
        <v>647.96508105918997</v>
      </c>
      <c r="F34" s="5" t="e">
        <f>E34/#REF!-1</f>
        <v>#REF!</v>
      </c>
      <c r="G34" s="4">
        <f>[1]网约车!G26-[1]网约车!G28</f>
        <v>711.56637022425002</v>
      </c>
      <c r="H34" s="5" t="e">
        <f>G34/#REF!-1</f>
        <v>#REF!</v>
      </c>
      <c r="I34" s="4">
        <f>[1]网约车!I26-[1]网约车!I28</f>
        <v>662.50541062325988</v>
      </c>
      <c r="J34" s="5" t="e">
        <f>I34/#REF!-1</f>
        <v>#REF!</v>
      </c>
      <c r="K34" s="4">
        <f>[1]网约车!K26-[1]网约车!K28</f>
        <v>704.92825649048018</v>
      </c>
      <c r="L34" s="5" t="e">
        <f>K34/#REF!-1</f>
        <v>#REF!</v>
      </c>
      <c r="M34" s="4">
        <f>[1]网约车!M26-[1]网约车!M28</f>
        <v>699.85711197040996</v>
      </c>
      <c r="N34" s="5" t="e">
        <f>M34/#REF!-1</f>
        <v>#REF!</v>
      </c>
      <c r="O34" s="6">
        <f t="shared" si="0"/>
        <v>4185.2211674622395</v>
      </c>
      <c r="P34" s="10" t="e">
        <f>O34/SUM(#REF!,#REF!,#REF!,#REF!,#REF!,#REF!)-1</f>
        <v>#REF!</v>
      </c>
      <c r="Q34" s="46"/>
    </row>
    <row r="35" spans="1:17" ht="42" customHeight="1" x14ac:dyDescent="0.25">
      <c r="A35" s="23" t="s">
        <v>30</v>
      </c>
      <c r="B35" s="3" t="s">
        <v>43</v>
      </c>
      <c r="C35" s="4">
        <f>C36+C37+C38+C39</f>
        <v>2964.8612596843132</v>
      </c>
      <c r="D35" s="5" t="e">
        <f>C35/#REF!-1</f>
        <v>#REF!</v>
      </c>
      <c r="E35" s="4">
        <f>E36+E37+E38+E39</f>
        <v>2605.9371157795022</v>
      </c>
      <c r="F35" s="5" t="e">
        <f>E35/#REF!-1</f>
        <v>#REF!</v>
      </c>
      <c r="G35" s="4">
        <f>G36+G37+G38+G39</f>
        <v>2635.8969580204734</v>
      </c>
      <c r="H35" s="5" t="e">
        <f>G35/#REF!-1</f>
        <v>#REF!</v>
      </c>
      <c r="I35" s="4">
        <f>I36+I37+I38+I39</f>
        <v>2666.7645303739309</v>
      </c>
      <c r="J35" s="5" t="e">
        <f>I35/#REF!-1</f>
        <v>#REF!</v>
      </c>
      <c r="K35" s="4">
        <f>K36+K37+K38+K39</f>
        <v>2580.2670028244629</v>
      </c>
      <c r="L35" s="5" t="e">
        <f>K35/#REF!-1</f>
        <v>#REF!</v>
      </c>
      <c r="M35" s="4">
        <f>M36+M37+M38+M39</f>
        <v>2497.3594022053271</v>
      </c>
      <c r="N35" s="5" t="e">
        <f>M35/#REF!-1</f>
        <v>#REF!</v>
      </c>
      <c r="O35" s="6">
        <f t="shared" si="0"/>
        <v>15951.086268888012</v>
      </c>
      <c r="P35" s="10" t="e">
        <f>O35/SUM(#REF!,#REF!,#REF!,#REF!,#REF!,#REF!)-1</f>
        <v>#REF!</v>
      </c>
      <c r="Q35" s="46"/>
    </row>
    <row r="36" spans="1:17" ht="42" customHeight="1" x14ac:dyDescent="0.25">
      <c r="A36" s="24"/>
      <c r="B36" s="3" t="s">
        <v>44</v>
      </c>
      <c r="C36" s="8">
        <f>[1]班线包车!C27</f>
        <v>2574.3453</v>
      </c>
      <c r="D36" s="5" t="e">
        <f>C36/#REF!-1</f>
        <v>#REF!</v>
      </c>
      <c r="E36" s="8">
        <f>[1]班线包车!E27</f>
        <v>2270.4778000000001</v>
      </c>
      <c r="F36" s="5" t="e">
        <f>E36/#REF!-1</f>
        <v>#REF!</v>
      </c>
      <c r="G36" s="8">
        <f>[1]班线包车!G27</f>
        <v>2312.8897000000002</v>
      </c>
      <c r="H36" s="5" t="e">
        <f>G36/#REF!-1</f>
        <v>#REF!</v>
      </c>
      <c r="I36" s="8">
        <f>[1]班线包车!I27</f>
        <v>2341.8271</v>
      </c>
      <c r="J36" s="5" t="e">
        <f>I36/#REF!-1</f>
        <v>#REF!</v>
      </c>
      <c r="K36" s="8">
        <f>[1]班线包车!K27</f>
        <v>2329.9036000000001</v>
      </c>
      <c r="L36" s="5" t="e">
        <f>K36/#REF!-1</f>
        <v>#REF!</v>
      </c>
      <c r="M36" s="8">
        <f>[1]班线包车!M27</f>
        <v>2252.8377999999998</v>
      </c>
      <c r="N36" s="5" t="e">
        <f>M36/#REF!-1</f>
        <v>#REF!</v>
      </c>
      <c r="O36" s="6">
        <f t="shared" si="0"/>
        <v>14082.281299999999</v>
      </c>
      <c r="P36" s="10" t="e">
        <f>O36/SUM(#REF!,#REF!,#REF!,#REF!,#REF!,#REF!)-1</f>
        <v>#REF!</v>
      </c>
      <c r="Q36" s="46"/>
    </row>
    <row r="37" spans="1:17" ht="42" customHeight="1" x14ac:dyDescent="0.25">
      <c r="A37" s="24"/>
      <c r="B37" s="3" t="s">
        <v>45</v>
      </c>
      <c r="C37" s="8">
        <f>[1]公交!C30-[1]公交!C32</f>
        <v>199.3900000000001</v>
      </c>
      <c r="D37" s="5" t="e">
        <f>C37/#REF!-1</f>
        <v>#REF!</v>
      </c>
      <c r="E37" s="8">
        <f>[1]公交!E30-[1]公交!E32</f>
        <v>201.08999999999992</v>
      </c>
      <c r="F37" s="5" t="e">
        <f>E37/#REF!-1</f>
        <v>#REF!</v>
      </c>
      <c r="G37" s="8">
        <f>[1]公交!G30-[1]公交!G32</f>
        <v>203.61999999999989</v>
      </c>
      <c r="H37" s="5" t="e">
        <f>G37/#REF!-1</f>
        <v>#REF!</v>
      </c>
      <c r="I37" s="8">
        <f>[1]公交!I30-[1]公交!I32</f>
        <v>211.85000000000014</v>
      </c>
      <c r="J37" s="5" t="e">
        <f>I37/#REF!-1</f>
        <v>#REF!</v>
      </c>
      <c r="K37" s="8">
        <f>[1]公交!K30-[1]公交!K32</f>
        <v>142.03999999999996</v>
      </c>
      <c r="L37" s="5" t="e">
        <f>K37/#REF!-1</f>
        <v>#REF!</v>
      </c>
      <c r="M37" s="8">
        <f>[1]公交!M30-[1]公交!M32</f>
        <v>136.31999999999994</v>
      </c>
      <c r="N37" s="5" t="e">
        <f>M37/#REF!-1</f>
        <v>#REF!</v>
      </c>
      <c r="O37" s="6">
        <f t="shared" ref="O37:O68" si="1">E37+C37+G37+I37+K37+M37</f>
        <v>1094.31</v>
      </c>
      <c r="P37" s="10" t="e">
        <f>O37/SUM(#REF!,#REF!,#REF!,#REF!,#REF!,#REF!)-1</f>
        <v>#REF!</v>
      </c>
      <c r="Q37" s="46"/>
    </row>
    <row r="38" spans="1:17" ht="42" customHeight="1" x14ac:dyDescent="0.25">
      <c r="A38" s="25"/>
      <c r="B38" s="3" t="s">
        <v>46</v>
      </c>
      <c r="C38" s="8">
        <f>[1]出租!C30-[1]出租!C32</f>
        <v>103.07999999999993</v>
      </c>
      <c r="D38" s="5" t="e">
        <f>C38/#REF!-1</f>
        <v>#REF!</v>
      </c>
      <c r="E38" s="8">
        <f>[1]出租!E30-[1]出租!E32</f>
        <v>64.339999999999975</v>
      </c>
      <c r="F38" s="5" t="e">
        <f>E38/#REF!-1</f>
        <v>#REF!</v>
      </c>
      <c r="G38" s="8">
        <f>[1]出租!G30-[1]出租!G32</f>
        <v>40.549999999999983</v>
      </c>
      <c r="H38" s="5" t="e">
        <f>G38/#REF!-1</f>
        <v>#REF!</v>
      </c>
      <c r="I38" s="8">
        <f>[1]出租!I30-[1]出租!I32</f>
        <v>37.870000000000005</v>
      </c>
      <c r="J38" s="5" t="e">
        <f>I38/#REF!-1</f>
        <v>#REF!</v>
      </c>
      <c r="K38" s="8">
        <f>[1]出租!K30-[1]出租!K32</f>
        <v>33.400000000000006</v>
      </c>
      <c r="L38" s="5" t="e">
        <f>K38/#REF!-1</f>
        <v>#REF!</v>
      </c>
      <c r="M38" s="8">
        <f>[1]出租!M30-[1]出租!M32</f>
        <v>32.190000000000026</v>
      </c>
      <c r="N38" s="5" t="e">
        <f>M38/#REF!-1</f>
        <v>#REF!</v>
      </c>
      <c r="O38" s="6">
        <f t="shared" si="1"/>
        <v>311.42999999999995</v>
      </c>
      <c r="P38" s="10" t="e">
        <f>O38/SUM(#REF!,#REF!,#REF!,#REF!,#REF!,#REF!)-1</f>
        <v>#REF!</v>
      </c>
      <c r="Q38" s="46"/>
    </row>
    <row r="39" spans="1:17" ht="42" customHeight="1" thickBot="1" x14ac:dyDescent="0.3">
      <c r="A39" s="26"/>
      <c r="B39" s="3" t="s">
        <v>47</v>
      </c>
      <c r="C39" s="4">
        <f>[1]网约车!C30-[1]网约车!C32</f>
        <v>88.045959684313004</v>
      </c>
      <c r="D39" s="5" t="e">
        <f>C39/#REF!-1</f>
        <v>#REF!</v>
      </c>
      <c r="E39" s="4">
        <f>[1]网约车!E30-[1]网约车!E32</f>
        <v>70.029315779501985</v>
      </c>
      <c r="F39" s="5" t="e">
        <f>E39/#REF!-1</f>
        <v>#REF!</v>
      </c>
      <c r="G39" s="4">
        <f>[1]网约车!G30-[1]网约车!G32</f>
        <v>78.837258020473001</v>
      </c>
      <c r="H39" s="5" t="e">
        <f>G39/#REF!-1</f>
        <v>#REF!</v>
      </c>
      <c r="I39" s="4">
        <f>[1]网约车!I30-[1]网约车!I32</f>
        <v>75.217430373930995</v>
      </c>
      <c r="J39" s="5" t="e">
        <f>I39/#REF!-1</f>
        <v>#REF!</v>
      </c>
      <c r="K39" s="4">
        <f>[1]网约车!K30-[1]网约车!K32</f>
        <v>74.923402824462983</v>
      </c>
      <c r="L39" s="5" t="e">
        <f>K39/#REF!-1</f>
        <v>#REF!</v>
      </c>
      <c r="M39" s="4">
        <f>[1]网约车!M30-[1]网约车!M32</f>
        <v>76.011602205326994</v>
      </c>
      <c r="N39" s="5" t="e">
        <f>M39/#REF!-1</f>
        <v>#REF!</v>
      </c>
      <c r="O39" s="6">
        <f t="shared" si="1"/>
        <v>463.06496888800893</v>
      </c>
      <c r="P39" s="10" t="e">
        <f>O39/SUM(#REF!,#REF!,#REF!,#REF!,#REF!,#REF!)-1</f>
        <v>#REF!</v>
      </c>
      <c r="Q39" s="46"/>
    </row>
    <row r="40" spans="1:17" ht="42" customHeight="1" x14ac:dyDescent="0.25">
      <c r="A40" s="23" t="s">
        <v>31</v>
      </c>
      <c r="B40" s="3" t="s">
        <v>43</v>
      </c>
      <c r="C40" s="4">
        <f>C41+C42+C43+C44</f>
        <v>3471.4898086698872</v>
      </c>
      <c r="D40" s="5" t="e">
        <f>C40/#REF!-1</f>
        <v>#REF!</v>
      </c>
      <c r="E40" s="4">
        <f>E41+E42+E43+E44</f>
        <v>3905.0905042335462</v>
      </c>
      <c r="F40" s="5" t="e">
        <f>E40/#REF!-1</f>
        <v>#REF!</v>
      </c>
      <c r="G40" s="4">
        <f>G41+G42+G43+G44</f>
        <v>3939.3904261653729</v>
      </c>
      <c r="H40" s="5" t="e">
        <f>G40/#REF!-1</f>
        <v>#REF!</v>
      </c>
      <c r="I40" s="4">
        <f>I41+I42+I43+I44</f>
        <v>3991.33101393484</v>
      </c>
      <c r="J40" s="5" t="e">
        <f>I40/#REF!-1</f>
        <v>#REF!</v>
      </c>
      <c r="K40" s="4">
        <f>K41+K42+K43+K44</f>
        <v>4041.7769203531616</v>
      </c>
      <c r="L40" s="5" t="e">
        <f>K40/#REF!-1</f>
        <v>#REF!</v>
      </c>
      <c r="M40" s="4">
        <f>M41+M42+M43+M44</f>
        <v>3548.2010370934509</v>
      </c>
      <c r="N40" s="5" t="e">
        <f>M40/#REF!-1</f>
        <v>#REF!</v>
      </c>
      <c r="O40" s="6">
        <f t="shared" si="1"/>
        <v>22897.279710450261</v>
      </c>
      <c r="P40" s="10" t="e">
        <f>O40/SUM(#REF!,#REF!,#REF!,#REF!,#REF!,#REF!)-1</f>
        <v>#REF!</v>
      </c>
      <c r="Q40" s="46"/>
    </row>
    <row r="41" spans="1:17" ht="42" customHeight="1" x14ac:dyDescent="0.25">
      <c r="A41" s="24"/>
      <c r="B41" s="3" t="s">
        <v>44</v>
      </c>
      <c r="C41" s="8">
        <f>[1]班线包车!C29</f>
        <v>2914.7384999999999</v>
      </c>
      <c r="D41" s="5" t="e">
        <f>C41/#REF!-1</f>
        <v>#REF!</v>
      </c>
      <c r="E41" s="8">
        <f>[1]班线包车!E29</f>
        <v>3370.7937179999999</v>
      </c>
      <c r="F41" s="5" t="e">
        <f>E41/#REF!-1</f>
        <v>#REF!</v>
      </c>
      <c r="G41" s="8">
        <f>[1]班线包车!G29</f>
        <v>3406.8324729999999</v>
      </c>
      <c r="H41" s="5" t="e">
        <f>G41/#REF!-1</f>
        <v>#REF!</v>
      </c>
      <c r="I41" s="8">
        <f>[1]班线包车!I29</f>
        <v>3476.813709</v>
      </c>
      <c r="J41" s="5" t="e">
        <f>I41/#REF!-1</f>
        <v>#REF!</v>
      </c>
      <c r="K41" s="8">
        <f>[1]班线包车!K29</f>
        <v>3514.4467949999998</v>
      </c>
      <c r="L41" s="5" t="e">
        <f>K41/#REF!-1</f>
        <v>#REF!</v>
      </c>
      <c r="M41" s="8">
        <f>[1]班线包车!M29</f>
        <v>3038.7602750000001</v>
      </c>
      <c r="N41" s="5" t="e">
        <f>M41/#REF!-1</f>
        <v>#REF!</v>
      </c>
      <c r="O41" s="6">
        <f t="shared" si="1"/>
        <v>19722.385470000001</v>
      </c>
      <c r="P41" s="10" t="e">
        <f>O41/SUM(#REF!,#REF!,#REF!,#REF!,#REF!,#REF!)-1</f>
        <v>#REF!</v>
      </c>
      <c r="Q41" s="46"/>
    </row>
    <row r="42" spans="1:17" ht="42" customHeight="1" x14ac:dyDescent="0.25">
      <c r="A42" s="24"/>
      <c r="B42" s="3" t="s">
        <v>45</v>
      </c>
      <c r="C42" s="8">
        <f>[1]公交!C34-[1]公交!C36</f>
        <v>83.2800000000002</v>
      </c>
      <c r="D42" s="5" t="e">
        <f>C42/#REF!-1</f>
        <v>#REF!</v>
      </c>
      <c r="E42" s="8">
        <f>[1]公交!E34-[1]公交!E36</f>
        <v>81.839999999999691</v>
      </c>
      <c r="F42" s="5" t="e">
        <f>E42/#REF!-1</f>
        <v>#REF!</v>
      </c>
      <c r="G42" s="8">
        <f>[1]公交!G34-[1]公交!G36</f>
        <v>82.2800000000002</v>
      </c>
      <c r="H42" s="5" t="e">
        <f>G42/#REF!-1</f>
        <v>#REF!</v>
      </c>
      <c r="I42" s="8">
        <f>[1]公交!I34-[1]公交!I36</f>
        <v>81.300000000000182</v>
      </c>
      <c r="J42" s="5" t="e">
        <f>I42/#REF!-1</f>
        <v>#REF!</v>
      </c>
      <c r="K42" s="8">
        <f>[1]公交!K34-[1]公交!K36</f>
        <v>78.690000000000055</v>
      </c>
      <c r="L42" s="5" t="e">
        <f>K42/#REF!-1</f>
        <v>#REF!</v>
      </c>
      <c r="M42" s="8">
        <f>[1]公交!M34-[1]公交!M36</f>
        <v>78.559999999999945</v>
      </c>
      <c r="N42" s="5" t="e">
        <f>M42/#REF!-1</f>
        <v>#REF!</v>
      </c>
      <c r="O42" s="6">
        <f t="shared" si="1"/>
        <v>485.95000000000027</v>
      </c>
      <c r="P42" s="10" t="e">
        <f>O42/SUM(#REF!,#REF!,#REF!,#REF!,#REF!,#REF!)-1</f>
        <v>#REF!</v>
      </c>
      <c r="Q42" s="46"/>
    </row>
    <row r="43" spans="1:17" ht="42" customHeight="1" x14ac:dyDescent="0.25">
      <c r="A43" s="25"/>
      <c r="B43" s="3" t="s">
        <v>46</v>
      </c>
      <c r="C43" s="8">
        <f>[1]出租!C34-[1]出租!C36</f>
        <v>271.46000000000004</v>
      </c>
      <c r="D43" s="5" t="e">
        <f>C43/#REF!-1</f>
        <v>#REF!</v>
      </c>
      <c r="E43" s="8">
        <f>[1]出租!E34-[1]出租!E36</f>
        <v>287.08999999999992</v>
      </c>
      <c r="F43" s="5" t="e">
        <f>E43/#REF!-1</f>
        <v>#REF!</v>
      </c>
      <c r="G43" s="8">
        <f>[1]出租!G34-[1]出租!G36</f>
        <v>269.53999999999996</v>
      </c>
      <c r="H43" s="5" t="e">
        <f>G43/#REF!-1</f>
        <v>#REF!</v>
      </c>
      <c r="I43" s="8">
        <f>[1]出租!I34-[1]出租!I36</f>
        <v>253.34999999999991</v>
      </c>
      <c r="J43" s="5" t="e">
        <f>I43/#REF!-1</f>
        <v>#REF!</v>
      </c>
      <c r="K43" s="8">
        <f>[1]出租!K34-[1]出租!K36</f>
        <v>263.01</v>
      </c>
      <c r="L43" s="5" t="e">
        <f>K43/#REF!-1</f>
        <v>#REF!</v>
      </c>
      <c r="M43" s="8">
        <f>[1]出租!M34-[1]出租!M36</f>
        <v>242.95000000000005</v>
      </c>
      <c r="N43" s="5" t="e">
        <f>M43/#REF!-1</f>
        <v>#REF!</v>
      </c>
      <c r="O43" s="6">
        <f t="shared" si="1"/>
        <v>1587.3999999999999</v>
      </c>
      <c r="P43" s="10" t="e">
        <f>O43/SUM(#REF!,#REF!,#REF!,#REF!,#REF!,#REF!)-1</f>
        <v>#REF!</v>
      </c>
      <c r="Q43" s="46"/>
    </row>
    <row r="44" spans="1:17" ht="42" customHeight="1" thickBot="1" x14ac:dyDescent="0.3">
      <c r="A44" s="26"/>
      <c r="B44" s="3" t="s">
        <v>47</v>
      </c>
      <c r="C44" s="4">
        <f>[1]网约车!C34-[1]网约车!C36</f>
        <v>202.011308669887</v>
      </c>
      <c r="D44" s="5" t="e">
        <f>C44/#REF!-1</f>
        <v>#REF!</v>
      </c>
      <c r="E44" s="4">
        <f>[1]网约车!E34-[1]网约车!E36</f>
        <v>165.36678623354697</v>
      </c>
      <c r="F44" s="5" t="e">
        <f>E44/#REF!-1</f>
        <v>#REF!</v>
      </c>
      <c r="G44" s="4">
        <f>[1]网约车!G34-[1]网约车!G36</f>
        <v>180.73795316537297</v>
      </c>
      <c r="H44" s="5" t="e">
        <f>G44/#REF!-1</f>
        <v>#REF!</v>
      </c>
      <c r="I44" s="4">
        <f>[1]网约车!I34-[1]网约车!I36</f>
        <v>179.86730493484004</v>
      </c>
      <c r="J44" s="5" t="e">
        <f>I44/#REF!-1</f>
        <v>#REF!</v>
      </c>
      <c r="K44" s="4">
        <f>[1]网约车!K34-[1]网约车!K36</f>
        <v>185.63012535316193</v>
      </c>
      <c r="L44" s="5" t="e">
        <f>K44/#REF!-1</f>
        <v>#REF!</v>
      </c>
      <c r="M44" s="4">
        <f>[1]网约车!M34-[1]网约车!M36</f>
        <v>187.93076209345105</v>
      </c>
      <c r="N44" s="5" t="e">
        <f>M44/#REF!-1</f>
        <v>#REF!</v>
      </c>
      <c r="O44" s="6">
        <f t="shared" si="1"/>
        <v>1101.5442404502601</v>
      </c>
      <c r="P44" s="10" t="e">
        <f>O44/SUM(#REF!,#REF!,#REF!,#REF!,#REF!,#REF!)-1</f>
        <v>#REF!</v>
      </c>
      <c r="Q44" s="46"/>
    </row>
    <row r="45" spans="1:17" ht="42" customHeight="1" x14ac:dyDescent="0.25">
      <c r="A45" s="23" t="s">
        <v>32</v>
      </c>
      <c r="B45" s="3" t="s">
        <v>43</v>
      </c>
      <c r="C45" s="4">
        <f>C46+C47+C48+C49</f>
        <v>7249.6040517982965</v>
      </c>
      <c r="D45" s="5" t="e">
        <f>C45/#REF!-1</f>
        <v>#REF!</v>
      </c>
      <c r="E45" s="4">
        <f>E46+E47+E48+E49</f>
        <v>7308.9877633123942</v>
      </c>
      <c r="F45" s="5" t="e">
        <f>E45/#REF!-1</f>
        <v>#REF!</v>
      </c>
      <c r="G45" s="4">
        <f>G46+G47+G48+G49</f>
        <v>7667.8336312861538</v>
      </c>
      <c r="H45" s="5" t="e">
        <f>G45/#REF!-1</f>
        <v>#REF!</v>
      </c>
      <c r="I45" s="4">
        <f>I46+I47+I48+I49</f>
        <v>8179.8369247887558</v>
      </c>
      <c r="J45" s="5" t="e">
        <f>I45/#REF!-1</f>
        <v>#REF!</v>
      </c>
      <c r="K45" s="4">
        <f>K46+K47+K48+K49</f>
        <v>8473.8643334971675</v>
      </c>
      <c r="L45" s="5" t="e">
        <f>K45/#REF!-1</f>
        <v>#REF!</v>
      </c>
      <c r="M45" s="4">
        <f>M46+M47+M48+M49</f>
        <v>9044.9476685631253</v>
      </c>
      <c r="N45" s="5" t="e">
        <f>M45/#REF!-1</f>
        <v>#REF!</v>
      </c>
      <c r="O45" s="6">
        <f t="shared" si="1"/>
        <v>47925.074373245894</v>
      </c>
      <c r="P45" s="10" t="e">
        <f>O45/SUM(#REF!,#REF!,#REF!,#REF!,#REF!,#REF!)-1</f>
        <v>#REF!</v>
      </c>
      <c r="Q45" s="46"/>
    </row>
    <row r="46" spans="1:17" ht="42" customHeight="1" x14ac:dyDescent="0.25">
      <c r="A46" s="24"/>
      <c r="B46" s="3" t="s">
        <v>44</v>
      </c>
      <c r="C46" s="8">
        <f>[1]班线包车!C33</f>
        <v>2820.2438999999999</v>
      </c>
      <c r="D46" s="5" t="e">
        <f>C46/#REF!-1</f>
        <v>#REF!</v>
      </c>
      <c r="E46" s="8">
        <f>[1]班线包车!E33</f>
        <v>2880.7429000000002</v>
      </c>
      <c r="F46" s="5" t="e">
        <f>E46/#REF!-1</f>
        <v>#REF!</v>
      </c>
      <c r="G46" s="8">
        <f>[1]班线包车!G33</f>
        <v>3223.1066000000001</v>
      </c>
      <c r="H46" s="5" t="e">
        <f>G46/#REF!-1</f>
        <v>#REF!</v>
      </c>
      <c r="I46" s="8">
        <f>[1]班线包车!I33</f>
        <v>3740.0259000000001</v>
      </c>
      <c r="J46" s="5" t="e">
        <f>I46/#REF!-1</f>
        <v>#REF!</v>
      </c>
      <c r="K46" s="8">
        <f>[1]班线包车!K33</f>
        <v>3834.7599</v>
      </c>
      <c r="L46" s="5" t="e">
        <f>K46/#REF!-1</f>
        <v>#REF!</v>
      </c>
      <c r="M46" s="8">
        <f>[1]班线包车!M33</f>
        <v>4215.6504999999997</v>
      </c>
      <c r="N46" s="5" t="e">
        <f>M46/#REF!-1</f>
        <v>#REF!</v>
      </c>
      <c r="O46" s="6">
        <f t="shared" si="1"/>
        <v>20714.529700000003</v>
      </c>
      <c r="P46" s="10" t="e">
        <f>O46/SUM(#REF!,#REF!,#REF!,#REF!,#REF!,#REF!)-1</f>
        <v>#REF!</v>
      </c>
      <c r="Q46" s="46"/>
    </row>
    <row r="47" spans="1:17" ht="42" customHeight="1" x14ac:dyDescent="0.25">
      <c r="A47" s="24"/>
      <c r="B47" s="3" t="s">
        <v>45</v>
      </c>
      <c r="C47" s="8">
        <f>[1]公交!C38-[1]公交!C40</f>
        <v>2885.33</v>
      </c>
      <c r="D47" s="5" t="e">
        <f>C47/#REF!-1</f>
        <v>#REF!</v>
      </c>
      <c r="E47" s="8">
        <f>[1]公交!E38-[1]公交!E40</f>
        <v>2972.9000000000005</v>
      </c>
      <c r="F47" s="5" t="e">
        <f>E47/#REF!-1</f>
        <v>#REF!</v>
      </c>
      <c r="G47" s="8">
        <f>[1]公交!G38-[1]公交!G40</f>
        <v>2951.5800000000004</v>
      </c>
      <c r="H47" s="5" t="e">
        <f>G47/#REF!-1</f>
        <v>#REF!</v>
      </c>
      <c r="I47" s="8">
        <f>[1]公交!I38-[1]公交!I40</f>
        <v>2954.95</v>
      </c>
      <c r="J47" s="5" t="e">
        <f>I47/#REF!-1</f>
        <v>#REF!</v>
      </c>
      <c r="K47" s="8">
        <f>[1]公交!K38-[1]公交!K40</f>
        <v>3065.71</v>
      </c>
      <c r="L47" s="5" t="e">
        <f>K47/#REF!-1</f>
        <v>#REF!</v>
      </c>
      <c r="M47" s="8">
        <f>[1]公交!M38-[1]公交!M40</f>
        <v>3184.7400000000002</v>
      </c>
      <c r="N47" s="5" t="e">
        <f>M47/#REF!-1</f>
        <v>#REF!</v>
      </c>
      <c r="O47" s="6">
        <f t="shared" si="1"/>
        <v>18015.210000000003</v>
      </c>
      <c r="P47" s="10" t="e">
        <f>O47/SUM(#REF!,#REF!,#REF!,#REF!,#REF!,#REF!)-1</f>
        <v>#REF!</v>
      </c>
      <c r="Q47" s="46"/>
    </row>
    <row r="48" spans="1:17" ht="42" customHeight="1" x14ac:dyDescent="0.25">
      <c r="A48" s="25"/>
      <c r="B48" s="3" t="s">
        <v>46</v>
      </c>
      <c r="C48" s="8">
        <f>[1]出租!C38-[1]出租!C40</f>
        <v>1121.7599999999998</v>
      </c>
      <c r="D48" s="5" t="e">
        <f>C48/#REF!-1</f>
        <v>#REF!</v>
      </c>
      <c r="E48" s="8">
        <f>[1]出租!E38-[1]出租!E40</f>
        <v>1124.1499999999999</v>
      </c>
      <c r="F48" s="5" t="e">
        <f>E48/#REF!-1</f>
        <v>#REF!</v>
      </c>
      <c r="G48" s="8">
        <f>[1]出租!G38-[1]出租!G40</f>
        <v>1060.4399999999998</v>
      </c>
      <c r="H48" s="5" t="e">
        <f>G48/#REF!-1</f>
        <v>#REF!</v>
      </c>
      <c r="I48" s="8">
        <f>[1]出租!I38-[1]出租!I40</f>
        <v>1044.19</v>
      </c>
      <c r="J48" s="5" t="e">
        <f>I48/#REF!-1</f>
        <v>#REF!</v>
      </c>
      <c r="K48" s="8">
        <f>[1]出租!K38-[1]出租!K40</f>
        <v>1088.57</v>
      </c>
      <c r="L48" s="5" t="e">
        <f>K48/#REF!-1</f>
        <v>#REF!</v>
      </c>
      <c r="M48" s="8">
        <f>[1]出租!M38-[1]出租!M40</f>
        <v>1162.5900000000001</v>
      </c>
      <c r="N48" s="5" t="e">
        <f>M48/#REF!-1</f>
        <v>#REF!</v>
      </c>
      <c r="O48" s="6">
        <f t="shared" si="1"/>
        <v>6601.6999999999989</v>
      </c>
      <c r="P48" s="10" t="e">
        <f>O48/SUM(#REF!,#REF!,#REF!,#REF!,#REF!,#REF!)-1</f>
        <v>#REF!</v>
      </c>
      <c r="Q48" s="46"/>
    </row>
    <row r="49" spans="1:17" ht="42" customHeight="1" thickBot="1" x14ac:dyDescent="0.3">
      <c r="A49" s="26"/>
      <c r="B49" s="3" t="s">
        <v>47</v>
      </c>
      <c r="C49" s="4">
        <f>[1]网约车!C38-[1]网约车!C40</f>
        <v>422.27015179829704</v>
      </c>
      <c r="D49" s="5" t="e">
        <f>C49/#REF!-1</f>
        <v>#REF!</v>
      </c>
      <c r="E49" s="4">
        <f>[1]网约车!E38-[1]网约车!E40</f>
        <v>331.19486331239403</v>
      </c>
      <c r="F49" s="5" t="e">
        <f>E49/#REF!-1</f>
        <v>#REF!</v>
      </c>
      <c r="G49" s="4">
        <f>[1]网约车!G38-[1]网约车!G40</f>
        <v>432.70703128615293</v>
      </c>
      <c r="H49" s="5" t="e">
        <f>G49/#REF!-1</f>
        <v>#REF!</v>
      </c>
      <c r="I49" s="4">
        <f>[1]网约车!I38-[1]网约车!I40</f>
        <v>440.67102478875597</v>
      </c>
      <c r="J49" s="5" t="e">
        <f>I49/#REF!-1</f>
        <v>#REF!</v>
      </c>
      <c r="K49" s="4">
        <f>[1]网约车!K38-[1]网约车!K40</f>
        <v>484.82443349716795</v>
      </c>
      <c r="L49" s="5" t="e">
        <f>K49/#REF!-1</f>
        <v>#REF!</v>
      </c>
      <c r="M49" s="4">
        <f>[1]网约车!M38-[1]网约车!M40</f>
        <v>481.96716856312503</v>
      </c>
      <c r="N49" s="5" t="e">
        <f>M49/#REF!-1</f>
        <v>#REF!</v>
      </c>
      <c r="O49" s="6">
        <f t="shared" si="1"/>
        <v>2593.6346732458928</v>
      </c>
      <c r="P49" s="10" t="e">
        <f>O49/SUM(#REF!,#REF!,#REF!,#REF!,#REF!,#REF!)-1</f>
        <v>#REF!</v>
      </c>
      <c r="Q49" s="46"/>
    </row>
    <row r="50" spans="1:17" ht="42" customHeight="1" x14ac:dyDescent="0.25">
      <c r="A50" s="23" t="s">
        <v>33</v>
      </c>
      <c r="B50" s="3" t="s">
        <v>43</v>
      </c>
      <c r="C50" s="4">
        <f>C51+C52+C53+C54</f>
        <v>10455.178348110761</v>
      </c>
      <c r="D50" s="5" t="e">
        <f>C50/#REF!-1</f>
        <v>#REF!</v>
      </c>
      <c r="E50" s="4">
        <f>E51+E52+E53+E54</f>
        <v>12949.370848034454</v>
      </c>
      <c r="F50" s="5" t="e">
        <f>E50/#REF!-1</f>
        <v>#REF!</v>
      </c>
      <c r="G50" s="4">
        <f>G51+G52+G53+G54</f>
        <v>12684.047680468504</v>
      </c>
      <c r="H50" s="5" t="e">
        <f>G50/#REF!-1</f>
        <v>#REF!</v>
      </c>
      <c r="I50" s="4">
        <f>I51+I52+I53+I54</f>
        <v>10792.53201126045</v>
      </c>
      <c r="J50" s="5" t="e">
        <f>I50/#REF!-1</f>
        <v>#REF!</v>
      </c>
      <c r="K50" s="4">
        <f>K51+K52+K53+K54</f>
        <v>11546.366286099163</v>
      </c>
      <c r="L50" s="5" t="e">
        <f>K50/#REF!-1</f>
        <v>#REF!</v>
      </c>
      <c r="M50" s="4">
        <f>M51+M52+M53+M54</f>
        <v>10883.407833658321</v>
      </c>
      <c r="N50" s="5" t="e">
        <f>M50/#REF!-1</f>
        <v>#REF!</v>
      </c>
      <c r="O50" s="6">
        <f t="shared" si="1"/>
        <v>69310.903007631641</v>
      </c>
      <c r="P50" s="10" t="e">
        <f>O50/SUM(#REF!,#REF!,#REF!,#REF!,#REF!,#REF!)-1</f>
        <v>#REF!</v>
      </c>
      <c r="Q50" s="46"/>
    </row>
    <row r="51" spans="1:17" ht="42" customHeight="1" x14ac:dyDescent="0.25">
      <c r="A51" s="24"/>
      <c r="B51" s="3" t="s">
        <v>44</v>
      </c>
      <c r="C51" s="8">
        <f>[1]班线包车!C37</f>
        <v>8460.3268000000007</v>
      </c>
      <c r="D51" s="5" t="e">
        <f>C51/#REF!-1</f>
        <v>#REF!</v>
      </c>
      <c r="E51" s="8">
        <f>[1]班线包车!E37</f>
        <v>10893.683499999999</v>
      </c>
      <c r="F51" s="5" t="e">
        <f>E51/#REF!-1</f>
        <v>#REF!</v>
      </c>
      <c r="G51" s="8">
        <f>[1]班线包车!G37</f>
        <v>10915.655000000001</v>
      </c>
      <c r="H51" s="5" t="e">
        <f>G51/#REF!-1</f>
        <v>#REF!</v>
      </c>
      <c r="I51" s="8">
        <f>[1]班线包车!I37</f>
        <v>9181.1169000000009</v>
      </c>
      <c r="J51" s="5" t="e">
        <f>I51/#REF!-1</f>
        <v>#REF!</v>
      </c>
      <c r="K51" s="8">
        <f>[1]班线包车!K37</f>
        <v>9903.4410000000007</v>
      </c>
      <c r="L51" s="5" t="e">
        <f>K51/#REF!-1</f>
        <v>#REF!</v>
      </c>
      <c r="M51" s="8">
        <f>[1]班线包车!M37</f>
        <v>9184.0432000000001</v>
      </c>
      <c r="N51" s="5" t="e">
        <f>M51/#REF!-1</f>
        <v>#REF!</v>
      </c>
      <c r="O51" s="6">
        <f t="shared" si="1"/>
        <v>58538.2664</v>
      </c>
      <c r="P51" s="10" t="e">
        <f>O51/SUM(#REF!,#REF!,#REF!,#REF!,#REF!,#REF!)-1</f>
        <v>#REF!</v>
      </c>
      <c r="Q51" s="46"/>
    </row>
    <row r="52" spans="1:17" ht="42" customHeight="1" x14ac:dyDescent="0.25">
      <c r="A52" s="24"/>
      <c r="B52" s="3" t="s">
        <v>45</v>
      </c>
      <c r="C52" s="8">
        <f>[1]公交!C42-[1]公交!C44</f>
        <v>101.48000000000047</v>
      </c>
      <c r="D52" s="5" t="e">
        <f>C52/#REF!-1</f>
        <v>#REF!</v>
      </c>
      <c r="E52" s="8">
        <f>[1]公交!E42-[1]公交!E44</f>
        <v>102.01999999999998</v>
      </c>
      <c r="F52" s="5" t="e">
        <f>E52/#REF!-1</f>
        <v>#REF!</v>
      </c>
      <c r="G52" s="8">
        <f>[1]公交!G42-[1]公交!G44</f>
        <v>102.57999999999993</v>
      </c>
      <c r="H52" s="5" t="e">
        <f>G52/#REF!-1</f>
        <v>#REF!</v>
      </c>
      <c r="I52" s="8">
        <f>[1]公交!I42-[1]公交!I44</f>
        <v>102.81999999999971</v>
      </c>
      <c r="J52" s="5" t="e">
        <f>I52/#REF!-1</f>
        <v>#REF!</v>
      </c>
      <c r="K52" s="8">
        <f>[1]公交!K42-[1]公交!K44</f>
        <v>102.86000000000058</v>
      </c>
      <c r="L52" s="5" t="e">
        <f>K52/#REF!-1</f>
        <v>#REF!</v>
      </c>
      <c r="M52" s="8">
        <f>[1]公交!M42-[1]公交!M44</f>
        <v>103.05999999999949</v>
      </c>
      <c r="N52" s="5" t="e">
        <f>M52/#REF!-1</f>
        <v>#REF!</v>
      </c>
      <c r="O52" s="6">
        <f t="shared" si="1"/>
        <v>614.82000000000016</v>
      </c>
      <c r="P52" s="10" t="e">
        <f>O52/SUM(#REF!,#REF!,#REF!,#REF!,#REF!,#REF!)-1</f>
        <v>#REF!</v>
      </c>
      <c r="Q52" s="46"/>
    </row>
    <row r="53" spans="1:17" ht="42" customHeight="1" x14ac:dyDescent="0.25">
      <c r="A53" s="25"/>
      <c r="B53" s="3" t="s">
        <v>46</v>
      </c>
      <c r="C53" s="8">
        <f>[1]出租!C42-[1]出租!C44</f>
        <v>1505.33</v>
      </c>
      <c r="D53" s="5" t="e">
        <f>C53/#REF!-1</f>
        <v>#REF!</v>
      </c>
      <c r="E53" s="8">
        <f>[1]出租!E42-[1]出租!E44</f>
        <v>1560.5100000000002</v>
      </c>
      <c r="F53" s="5" t="e">
        <f>E53/#REF!-1</f>
        <v>#REF!</v>
      </c>
      <c r="G53" s="8">
        <f>[1]出租!G42-[1]出租!G44</f>
        <v>1249.1899999999996</v>
      </c>
      <c r="H53" s="5" t="e">
        <f>G53/#REF!-1</f>
        <v>#REF!</v>
      </c>
      <c r="I53" s="8">
        <f>[1]出租!I42-[1]出租!I44</f>
        <v>1111.6400000000003</v>
      </c>
      <c r="J53" s="5" t="e">
        <f>I53/#REF!-1</f>
        <v>#REF!</v>
      </c>
      <c r="K53" s="8">
        <f>[1]出租!K42-[1]出租!K44</f>
        <v>1122.1999999999998</v>
      </c>
      <c r="L53" s="5" t="e">
        <f>K53/#REF!-1</f>
        <v>#REF!</v>
      </c>
      <c r="M53" s="8">
        <f>[1]出租!M42-[1]出租!M44</f>
        <v>1138.8200000000002</v>
      </c>
      <c r="N53" s="5" t="e">
        <f>M53/#REF!-1</f>
        <v>#REF!</v>
      </c>
      <c r="O53" s="6">
        <f t="shared" si="1"/>
        <v>7687.6900000000005</v>
      </c>
      <c r="P53" s="10" t="e">
        <f>O53/SUM(#REF!,#REF!,#REF!,#REF!,#REF!,#REF!)-1</f>
        <v>#REF!</v>
      </c>
      <c r="Q53" s="46"/>
    </row>
    <row r="54" spans="1:17" ht="42" customHeight="1" thickBot="1" x14ac:dyDescent="0.3">
      <c r="A54" s="26"/>
      <c r="B54" s="3" t="s">
        <v>47</v>
      </c>
      <c r="C54" s="4">
        <f>[1]网约车!C42-[1]网约车!C44</f>
        <v>388.04154811075898</v>
      </c>
      <c r="D54" s="5" t="e">
        <f>C54/#REF!-1</f>
        <v>#REF!</v>
      </c>
      <c r="E54" s="4">
        <f>[1]网约车!E42-[1]网约车!E44</f>
        <v>393.15734803445395</v>
      </c>
      <c r="F54" s="5" t="e">
        <f>E54/#REF!-1</f>
        <v>#REF!</v>
      </c>
      <c r="G54" s="4">
        <f>[1]网约车!G42-[1]网约车!G44</f>
        <v>416.62268046850397</v>
      </c>
      <c r="H54" s="5" t="e">
        <f>G54/#REF!-1</f>
        <v>#REF!</v>
      </c>
      <c r="I54" s="4">
        <f>[1]网约车!I42-[1]网约车!I44</f>
        <v>396.95511126044994</v>
      </c>
      <c r="J54" s="5" t="e">
        <f>I54/#REF!-1</f>
        <v>#REF!</v>
      </c>
      <c r="K54" s="4">
        <f>[1]网约车!K42-[1]网约车!K44</f>
        <v>417.86528609916297</v>
      </c>
      <c r="L54" s="5" t="e">
        <f>K54/#REF!-1</f>
        <v>#REF!</v>
      </c>
      <c r="M54" s="4">
        <f>[1]网约车!M42-[1]网约车!M44</f>
        <v>457.48463365832185</v>
      </c>
      <c r="N54" s="5" t="e">
        <f>M54/#REF!-1</f>
        <v>#REF!</v>
      </c>
      <c r="O54" s="6">
        <f t="shared" si="1"/>
        <v>2470.1266076316515</v>
      </c>
      <c r="P54" s="10" t="e">
        <f>O54/SUM(#REF!,#REF!,#REF!,#REF!,#REF!,#REF!)-1</f>
        <v>#REF!</v>
      </c>
      <c r="Q54" s="46"/>
    </row>
    <row r="55" spans="1:17" ht="42" customHeight="1" x14ac:dyDescent="0.25">
      <c r="A55" s="23" t="s">
        <v>34</v>
      </c>
      <c r="B55" s="3" t="s">
        <v>43</v>
      </c>
      <c r="C55" s="4">
        <f>C56+C57+C58+C59</f>
        <v>13827.112283120183</v>
      </c>
      <c r="D55" s="5" t="e">
        <f>C55/#REF!-1</f>
        <v>#REF!</v>
      </c>
      <c r="E55" s="4">
        <f>E56+E57+E58+E59</f>
        <v>15512.031999707577</v>
      </c>
      <c r="F55" s="5" t="e">
        <f>E55/#REF!-1</f>
        <v>#REF!</v>
      </c>
      <c r="G55" s="4">
        <f>G56+G57+G58+G59</f>
        <v>15453.621286035286</v>
      </c>
      <c r="H55" s="5" t="e">
        <f>G55/#REF!-1</f>
        <v>#REF!</v>
      </c>
      <c r="I55" s="4">
        <f>I56+I57+I58+I59</f>
        <v>15694.918151570464</v>
      </c>
      <c r="J55" s="5" t="e">
        <f>I55/#REF!-1</f>
        <v>#REF!</v>
      </c>
      <c r="K55" s="4">
        <f>K56+K57+K58+K59</f>
        <v>16006.246442431842</v>
      </c>
      <c r="L55" s="5" t="e">
        <f>K55/#REF!-1</f>
        <v>#REF!</v>
      </c>
      <c r="M55" s="4">
        <f>M56+M57+M58+M59</f>
        <v>15353.478297866208</v>
      </c>
      <c r="N55" s="5" t="e">
        <f>M55/#REF!-1</f>
        <v>#REF!</v>
      </c>
      <c r="O55" s="6">
        <f t="shared" si="1"/>
        <v>91847.40846073156</v>
      </c>
      <c r="P55" s="10" t="e">
        <f>O55/SUM(#REF!,#REF!,#REF!,#REF!,#REF!,#REF!)-1</f>
        <v>#REF!</v>
      </c>
      <c r="Q55" s="46"/>
    </row>
    <row r="56" spans="1:17" ht="42" customHeight="1" x14ac:dyDescent="0.25">
      <c r="A56" s="24"/>
      <c r="B56" s="3" t="s">
        <v>44</v>
      </c>
      <c r="C56" s="8">
        <f>[1]班线包车!C39</f>
        <v>7888.0718999999999</v>
      </c>
      <c r="D56" s="5" t="e">
        <f>C56/#REF!-1</f>
        <v>#REF!</v>
      </c>
      <c r="E56" s="8">
        <f>[1]班线包车!E39</f>
        <v>9890.8953999999994</v>
      </c>
      <c r="F56" s="5" t="e">
        <f>E56/#REF!-1</f>
        <v>#REF!</v>
      </c>
      <c r="G56" s="8">
        <f>[1]班线包车!G39</f>
        <v>9258.3636000000006</v>
      </c>
      <c r="H56" s="5" t="e">
        <f>G56/#REF!-1</f>
        <v>#REF!</v>
      </c>
      <c r="I56" s="8">
        <f>[1]班线包车!I39</f>
        <v>9236.1468000000004</v>
      </c>
      <c r="J56" s="5" t="e">
        <f>I56/#REF!-1</f>
        <v>#REF!</v>
      </c>
      <c r="K56" s="8">
        <f>[1]班线包车!K39</f>
        <v>9544.8729000000003</v>
      </c>
      <c r="L56" s="5" t="e">
        <f>K56/#REF!-1</f>
        <v>#REF!</v>
      </c>
      <c r="M56" s="8">
        <f>[1]班线包车!M39</f>
        <v>9053.1280000000006</v>
      </c>
      <c r="N56" s="5" t="e">
        <f>M56/#REF!-1</f>
        <v>#REF!</v>
      </c>
      <c r="O56" s="6">
        <f t="shared" si="1"/>
        <v>54871.478600000002</v>
      </c>
      <c r="P56" s="10" t="e">
        <f>O56/SUM(#REF!,#REF!,#REF!,#REF!,#REF!,#REF!)-1</f>
        <v>#REF!</v>
      </c>
      <c r="Q56" s="46"/>
    </row>
    <row r="57" spans="1:17" ht="42" customHeight="1" x14ac:dyDescent="0.25">
      <c r="A57" s="24"/>
      <c r="B57" s="3" t="s">
        <v>45</v>
      </c>
      <c r="C57" s="8">
        <f>[1]公交!C46-[1]公交!C48</f>
        <v>5139.01</v>
      </c>
      <c r="D57" s="5" t="e">
        <f>C57/#REF!-1</f>
        <v>#REF!</v>
      </c>
      <c r="E57" s="8">
        <f>[1]公交!E46-[1]公交!E48</f>
        <v>4912.0500000000011</v>
      </c>
      <c r="F57" s="5" t="e">
        <f>E57/#REF!-1</f>
        <v>#REF!</v>
      </c>
      <c r="G57" s="8">
        <f>[1]公交!G46-[1]公交!G48</f>
        <v>5501.57</v>
      </c>
      <c r="H57" s="5" t="e">
        <f>G57/#REF!-1</f>
        <v>#REF!</v>
      </c>
      <c r="I57" s="8">
        <f>[1]公交!I46-[1]公交!I48</f>
        <v>5644.4500000000007</v>
      </c>
      <c r="J57" s="5" t="e">
        <f>I57/#REF!-1</f>
        <v>#REF!</v>
      </c>
      <c r="K57" s="8">
        <f>[1]公交!K46-[1]公交!K48</f>
        <v>5668.2500000000009</v>
      </c>
      <c r="L57" s="5" t="e">
        <f>K57/#REF!-1</f>
        <v>#REF!</v>
      </c>
      <c r="M57" s="8">
        <f>[1]公交!M46-[1]公交!M48</f>
        <v>5491.85</v>
      </c>
      <c r="N57" s="5" t="e">
        <f>M57/#REF!-1</f>
        <v>#REF!</v>
      </c>
      <c r="O57" s="6">
        <f t="shared" si="1"/>
        <v>32357.18</v>
      </c>
      <c r="P57" s="10" t="e">
        <f>O57/SUM(#REF!,#REF!,#REF!,#REF!,#REF!,#REF!)-1</f>
        <v>#REF!</v>
      </c>
      <c r="Q57" s="46"/>
    </row>
    <row r="58" spans="1:17" ht="42" customHeight="1" x14ac:dyDescent="0.25">
      <c r="A58" s="25"/>
      <c r="B58" s="3" t="s">
        <v>46</v>
      </c>
      <c r="C58" s="8">
        <f>[1]出租!C46-[1]出租!C48</f>
        <v>502.62000000000012</v>
      </c>
      <c r="D58" s="5" t="e">
        <f>C58/#REF!-1</f>
        <v>#REF!</v>
      </c>
      <c r="E58" s="8">
        <f>[1]出租!E46-[1]出租!E48</f>
        <v>430.92000000000007</v>
      </c>
      <c r="F58" s="5" t="e">
        <f>E58/#REF!-1</f>
        <v>#REF!</v>
      </c>
      <c r="G58" s="8">
        <f>[1]出租!G46-[1]出租!G48</f>
        <v>409.58999999999992</v>
      </c>
      <c r="H58" s="5" t="e">
        <f>G58/#REF!-1</f>
        <v>#REF!</v>
      </c>
      <c r="I58" s="8">
        <f>[1]出租!I46-[1]出租!I48</f>
        <v>506.64999999999986</v>
      </c>
      <c r="J58" s="5" t="e">
        <f>I58/#REF!-1</f>
        <v>#REF!</v>
      </c>
      <c r="K58" s="8">
        <f>[1]出租!K46-[1]出租!K48</f>
        <v>480.17000000000007</v>
      </c>
      <c r="L58" s="5" t="e">
        <f>K58/#REF!-1</f>
        <v>#REF!</v>
      </c>
      <c r="M58" s="8">
        <f>[1]出租!M46-[1]出租!M48</f>
        <v>481.46000000000004</v>
      </c>
      <c r="N58" s="5" t="e">
        <f>M58/#REF!-1</f>
        <v>#REF!</v>
      </c>
      <c r="O58" s="6">
        <f t="shared" si="1"/>
        <v>2811.41</v>
      </c>
      <c r="P58" s="10" t="e">
        <f>O58/SUM(#REF!,#REF!,#REF!,#REF!,#REF!,#REF!)-1</f>
        <v>#REF!</v>
      </c>
      <c r="Q58" s="46"/>
    </row>
    <row r="59" spans="1:17" ht="42" customHeight="1" thickBot="1" x14ac:dyDescent="0.3">
      <c r="A59" s="26"/>
      <c r="B59" s="3" t="s">
        <v>47</v>
      </c>
      <c r="C59" s="4">
        <f>[1]网约车!C46-[1]网约车!C48</f>
        <v>297.41038312018105</v>
      </c>
      <c r="D59" s="5" t="e">
        <f>C59/#REF!-1</f>
        <v>#REF!</v>
      </c>
      <c r="E59" s="4">
        <f>[1]网约车!E46-[1]网约车!E48</f>
        <v>278.16659970757598</v>
      </c>
      <c r="F59" s="5" t="e">
        <f>E59/#REF!-1</f>
        <v>#REF!</v>
      </c>
      <c r="G59" s="4">
        <f>[1]网约车!G46-[1]网约车!G48</f>
        <v>284.09768603528494</v>
      </c>
      <c r="H59" s="5" t="e">
        <f>G59/#REF!-1</f>
        <v>#REF!</v>
      </c>
      <c r="I59" s="4">
        <f>[1]网约车!I46-[1]网约车!I48</f>
        <v>307.67135157046403</v>
      </c>
      <c r="J59" s="5" t="e">
        <f>I59/#REF!-1</f>
        <v>#REF!</v>
      </c>
      <c r="K59" s="4">
        <f>[1]网约车!K46-[1]网约车!K48</f>
        <v>312.95354243184102</v>
      </c>
      <c r="L59" s="5" t="e">
        <f>K59/#REF!-1</f>
        <v>#REF!</v>
      </c>
      <c r="M59" s="4">
        <f>[1]网约车!M46-[1]网约车!M48</f>
        <v>327.04029786620504</v>
      </c>
      <c r="N59" s="5" t="e">
        <f>M59/#REF!-1</f>
        <v>#REF!</v>
      </c>
      <c r="O59" s="6">
        <f t="shared" si="1"/>
        <v>1807.3398607315521</v>
      </c>
      <c r="P59" s="10" t="e">
        <f>O59/SUM(#REF!,#REF!,#REF!,#REF!,#REF!,#REF!)-1</f>
        <v>#REF!</v>
      </c>
      <c r="Q59" s="46"/>
    </row>
    <row r="60" spans="1:17" ht="42" customHeight="1" x14ac:dyDescent="0.25">
      <c r="A60" s="23" t="s">
        <v>35</v>
      </c>
      <c r="B60" s="3" t="s">
        <v>43</v>
      </c>
      <c r="C60" s="4">
        <f>C61+C62+C63+C64</f>
        <v>9673.8610108302801</v>
      </c>
      <c r="D60" s="5" t="e">
        <f>C60/#REF!-1</f>
        <v>#REF!</v>
      </c>
      <c r="E60" s="4">
        <f>E61+E62+E63+E64</f>
        <v>10892.929130884959</v>
      </c>
      <c r="F60" s="5" t="e">
        <f>E60/#REF!-1</f>
        <v>#REF!</v>
      </c>
      <c r="G60" s="4">
        <f>G61+G62+G63+G64</f>
        <v>11678.965485704293</v>
      </c>
      <c r="H60" s="5" t="e">
        <f>G60/#REF!-1</f>
        <v>#REF!</v>
      </c>
      <c r="I60" s="4">
        <f>I61+I62+I63+I64</f>
        <v>12396.980946892303</v>
      </c>
      <c r="J60" s="5" t="e">
        <f>I60/#REF!-1</f>
        <v>#REF!</v>
      </c>
      <c r="K60" s="4">
        <f>K61+K62+K63+K64</f>
        <v>12306.030129602004</v>
      </c>
      <c r="L60" s="5" t="e">
        <f>K60/#REF!-1</f>
        <v>#REF!</v>
      </c>
      <c r="M60" s="4">
        <f>M61+M62+M63+M64</f>
        <v>11177.829178356815</v>
      </c>
      <c r="N60" s="5" t="e">
        <f>M60/#REF!-1</f>
        <v>#REF!</v>
      </c>
      <c r="O60" s="6">
        <f t="shared" si="1"/>
        <v>68126.59588227066</v>
      </c>
      <c r="P60" s="10" t="e">
        <f>O60/SUM(#REF!,#REF!,#REF!,#REF!,#REF!,#REF!)-1</f>
        <v>#REF!</v>
      </c>
      <c r="Q60" s="46"/>
    </row>
    <row r="61" spans="1:17" ht="42" customHeight="1" x14ac:dyDescent="0.25">
      <c r="A61" s="24"/>
      <c r="B61" s="3" t="s">
        <v>44</v>
      </c>
      <c r="C61" s="8">
        <f>[1]班线包车!C43</f>
        <v>4330.6841000000004</v>
      </c>
      <c r="D61" s="5" t="e">
        <f>C61/#REF!-1</f>
        <v>#REF!</v>
      </c>
      <c r="E61" s="8">
        <f>[1]班线包车!E43</f>
        <v>5973.8076000000001</v>
      </c>
      <c r="F61" s="5" t="e">
        <f>E61/#REF!-1</f>
        <v>#REF!</v>
      </c>
      <c r="G61" s="8">
        <f>[1]班线包车!G43</f>
        <v>6126.3787000000002</v>
      </c>
      <c r="H61" s="5" t="e">
        <f>G61/#REF!-1</f>
        <v>#REF!</v>
      </c>
      <c r="I61" s="8">
        <f>[1]班线包车!I43</f>
        <v>6709.8014999999996</v>
      </c>
      <c r="J61" s="5" t="e">
        <f>I61/#REF!-1</f>
        <v>#REF!</v>
      </c>
      <c r="K61" s="8">
        <f>[1]班线包车!K43</f>
        <v>6422.9636</v>
      </c>
      <c r="L61" s="5" t="e">
        <f>K61/#REF!-1</f>
        <v>#REF!</v>
      </c>
      <c r="M61" s="8">
        <f>[1]班线包车!M43</f>
        <v>5719.9664000000002</v>
      </c>
      <c r="N61" s="5" t="e">
        <f>M61/#REF!-1</f>
        <v>#REF!</v>
      </c>
      <c r="O61" s="6">
        <f t="shared" si="1"/>
        <v>35283.601900000001</v>
      </c>
      <c r="P61" s="10" t="e">
        <f>O61/SUM(#REF!,#REF!,#REF!,#REF!,#REF!,#REF!)-1</f>
        <v>#REF!</v>
      </c>
      <c r="Q61" s="46"/>
    </row>
    <row r="62" spans="1:17" ht="42" customHeight="1" x14ac:dyDescent="0.25">
      <c r="A62" s="25"/>
      <c r="B62" s="3" t="s">
        <v>45</v>
      </c>
      <c r="C62" s="8">
        <f>[1]公交!C50-[1]公交!C52</f>
        <v>4344.6900000000005</v>
      </c>
      <c r="D62" s="5" t="e">
        <f>C62/#REF!-1</f>
        <v>#REF!</v>
      </c>
      <c r="E62" s="8">
        <f>[1]公交!E50-[1]公交!E52</f>
        <v>4041.1000000000004</v>
      </c>
      <c r="F62" s="5" t="e">
        <f>E62/#REF!-1</f>
        <v>#REF!</v>
      </c>
      <c r="G62" s="8">
        <f>[1]公交!G50-[1]公交!G52</f>
        <v>4617.24</v>
      </c>
      <c r="H62" s="5" t="e">
        <f>G62/#REF!-1</f>
        <v>#REF!</v>
      </c>
      <c r="I62" s="8">
        <f>[1]公交!I50-[1]公交!I52</f>
        <v>4796.7800000000007</v>
      </c>
      <c r="J62" s="5" t="e">
        <f>I62/#REF!-1</f>
        <v>#REF!</v>
      </c>
      <c r="K62" s="8">
        <f>[1]公交!K50-[1]公交!K52</f>
        <v>4871.22</v>
      </c>
      <c r="L62" s="5" t="e">
        <f>K62/#REF!-1</f>
        <v>#REF!</v>
      </c>
      <c r="M62" s="8">
        <f>[1]公交!M50-[1]公交!M52</f>
        <v>4476.01</v>
      </c>
      <c r="N62" s="5" t="e">
        <f>M62/#REF!-1</f>
        <v>#REF!</v>
      </c>
      <c r="O62" s="6">
        <f t="shared" si="1"/>
        <v>27147.040000000001</v>
      </c>
      <c r="P62" s="10" t="e">
        <f>O62/SUM(#REF!,#REF!,#REF!,#REF!,#REF!,#REF!)-1</f>
        <v>#REF!</v>
      </c>
      <c r="Q62" s="46"/>
    </row>
    <row r="63" spans="1:17" ht="42" customHeight="1" x14ac:dyDescent="0.25">
      <c r="A63" s="37"/>
      <c r="B63" s="3" t="s">
        <v>46</v>
      </c>
      <c r="C63" s="8">
        <f>[1]出租!C50-[1]出租!C52</f>
        <v>566.35</v>
      </c>
      <c r="D63" s="5" t="e">
        <f>C63/#REF!-1</f>
        <v>#REF!</v>
      </c>
      <c r="E63" s="8">
        <f>[1]出租!E50-[1]出租!E52</f>
        <v>554.25</v>
      </c>
      <c r="F63" s="5" t="e">
        <f>E63/#REF!-1</f>
        <v>#REF!</v>
      </c>
      <c r="G63" s="8">
        <f>[1]出租!G50-[1]出租!G52</f>
        <v>558.67000000000007</v>
      </c>
      <c r="H63" s="5" t="e">
        <f>G63/#REF!-1</f>
        <v>#REF!</v>
      </c>
      <c r="I63" s="8">
        <f>[1]出租!I50-[1]出租!I52</f>
        <v>550.8900000000001</v>
      </c>
      <c r="J63" s="5" t="e">
        <f>I63/#REF!-1</f>
        <v>#REF!</v>
      </c>
      <c r="K63" s="8">
        <f>[1]出租!K50-[1]出租!K52</f>
        <v>591.46999999999991</v>
      </c>
      <c r="L63" s="5" t="e">
        <f>K63/#REF!-1</f>
        <v>#REF!</v>
      </c>
      <c r="M63" s="8">
        <f>[1]出租!M50-[1]出租!M52</f>
        <v>553.08999999999992</v>
      </c>
      <c r="N63" s="5" t="e">
        <f>M63/#REF!-1</f>
        <v>#REF!</v>
      </c>
      <c r="O63" s="6">
        <f t="shared" si="1"/>
        <v>3374.7199999999993</v>
      </c>
      <c r="P63" s="10" t="e">
        <f>O63/SUM(#REF!,#REF!,#REF!,#REF!,#REF!,#REF!)-1</f>
        <v>#REF!</v>
      </c>
      <c r="Q63" s="46"/>
    </row>
    <row r="64" spans="1:17" ht="42" customHeight="1" thickBot="1" x14ac:dyDescent="0.3">
      <c r="A64" s="26"/>
      <c r="B64" s="3" t="s">
        <v>47</v>
      </c>
      <c r="C64" s="4">
        <f>[1]网约车!C50-[1]网约车!C52</f>
        <v>432.13691083027896</v>
      </c>
      <c r="D64" s="5" t="e">
        <f>C64/#REF!-1</f>
        <v>#REF!</v>
      </c>
      <c r="E64" s="4">
        <f>[1]网约车!E50-[1]网约车!E52</f>
        <v>323.77153088495896</v>
      </c>
      <c r="F64" s="5" t="e">
        <f>E64/#REF!-1</f>
        <v>#REF!</v>
      </c>
      <c r="G64" s="4">
        <f>[1]网约车!G50-[1]网约车!G52</f>
        <v>376.67678570429393</v>
      </c>
      <c r="H64" s="5" t="e">
        <f>G64/#REF!-1</f>
        <v>#REF!</v>
      </c>
      <c r="I64" s="4">
        <f>[1]网约车!I50-[1]网约车!I52</f>
        <v>339.50944689230306</v>
      </c>
      <c r="J64" s="5" t="e">
        <f>I64/#REF!-1</f>
        <v>#REF!</v>
      </c>
      <c r="K64" s="4">
        <f>[1]网约车!K50-[1]网约车!K52</f>
        <v>420.37652960200495</v>
      </c>
      <c r="L64" s="5" t="e">
        <f>K64/#REF!-1</f>
        <v>#REF!</v>
      </c>
      <c r="M64" s="4">
        <f>[1]网约车!M50-[1]网约车!M52</f>
        <v>428.76277835681503</v>
      </c>
      <c r="N64" s="5" t="e">
        <f>M64/#REF!-1</f>
        <v>#REF!</v>
      </c>
      <c r="O64" s="6">
        <f t="shared" si="1"/>
        <v>2321.2339822706545</v>
      </c>
      <c r="P64" s="10" t="e">
        <f>O64/SUM(#REF!,#REF!,#REF!,#REF!,#REF!,#REF!)-1</f>
        <v>#REF!</v>
      </c>
      <c r="Q64" s="46"/>
    </row>
    <row r="65" spans="1:17" ht="42" customHeight="1" x14ac:dyDescent="0.25">
      <c r="A65" s="23" t="s">
        <v>36</v>
      </c>
      <c r="B65" s="3" t="s">
        <v>43</v>
      </c>
      <c r="C65" s="4">
        <f>C66+C67+C68+C69</f>
        <v>7095.8767625205255</v>
      </c>
      <c r="D65" s="5" t="e">
        <f>C65/#REF!-1</f>
        <v>#REF!</v>
      </c>
      <c r="E65" s="4">
        <f>E66+E67+E68+E69</f>
        <v>7434.4895777436877</v>
      </c>
      <c r="F65" s="5" t="e">
        <f>E65/#REF!-1</f>
        <v>#REF!</v>
      </c>
      <c r="G65" s="4">
        <f>G66+G67+G68+G69</f>
        <v>7420.3952870259018</v>
      </c>
      <c r="H65" s="5" t="e">
        <f>G65/#REF!-1</f>
        <v>#REF!</v>
      </c>
      <c r="I65" s="4">
        <f>I66+I67+I68+I69</f>
        <v>7649.0163691967873</v>
      </c>
      <c r="J65" s="5" t="e">
        <f>I65/#REF!-1</f>
        <v>#REF!</v>
      </c>
      <c r="K65" s="4">
        <f>K66+K67+K68+K69</f>
        <v>7656.4576608623674</v>
      </c>
      <c r="L65" s="5" t="e">
        <f>K65/#REF!-1</f>
        <v>#REF!</v>
      </c>
      <c r="M65" s="4">
        <f>M66+M67+M68+M69</f>
        <v>7394.325864675292</v>
      </c>
      <c r="N65" s="5" t="e">
        <f>M65/#REF!-1</f>
        <v>#REF!</v>
      </c>
      <c r="O65" s="6">
        <f t="shared" si="1"/>
        <v>44650.56152202456</v>
      </c>
      <c r="P65" s="10" t="e">
        <f>O65/SUM(#REF!,#REF!,#REF!,#REF!,#REF!,#REF!)-1</f>
        <v>#REF!</v>
      </c>
      <c r="Q65" s="46"/>
    </row>
    <row r="66" spans="1:17" ht="42" customHeight="1" x14ac:dyDescent="0.25">
      <c r="A66" s="24"/>
      <c r="B66" s="3" t="s">
        <v>44</v>
      </c>
      <c r="C66" s="8">
        <f>[1]班线包车!C45</f>
        <v>6018.7632999999996</v>
      </c>
      <c r="D66" s="5" t="e">
        <f>C66/#REF!-1</f>
        <v>#REF!</v>
      </c>
      <c r="E66" s="8">
        <f>[1]班线包车!E45</f>
        <v>6370.4669999999996</v>
      </c>
      <c r="F66" s="5" t="e">
        <f>E66/#REF!-1</f>
        <v>#REF!</v>
      </c>
      <c r="G66" s="8">
        <f>[1]班线包车!G45</f>
        <v>6382.2506999999996</v>
      </c>
      <c r="H66" s="5" t="e">
        <f>G66/#REF!-1</f>
        <v>#REF!</v>
      </c>
      <c r="I66" s="8">
        <f>[1]班线包车!I45</f>
        <v>6638.9771000000001</v>
      </c>
      <c r="J66" s="5" t="e">
        <f>I66/#REF!-1</f>
        <v>#REF!</v>
      </c>
      <c r="K66" s="8">
        <f>[1]班线包车!K45</f>
        <v>6644.3877000000002</v>
      </c>
      <c r="L66" s="5" t="e">
        <f>K66/#REF!-1</f>
        <v>#REF!</v>
      </c>
      <c r="M66" s="8">
        <f>[1]班线包车!M45</f>
        <v>6426.1171000000004</v>
      </c>
      <c r="N66" s="5" t="e">
        <f>M66/#REF!-1</f>
        <v>#REF!</v>
      </c>
      <c r="O66" s="6">
        <f t="shared" si="1"/>
        <v>38480.962899999999</v>
      </c>
      <c r="P66" s="10" t="e">
        <f>O66/SUM(#REF!,#REF!,#REF!,#REF!,#REF!,#REF!)-1</f>
        <v>#REF!</v>
      </c>
      <c r="Q66" s="46"/>
    </row>
    <row r="67" spans="1:17" ht="42" customHeight="1" x14ac:dyDescent="0.25">
      <c r="A67" s="25"/>
      <c r="B67" s="3" t="s">
        <v>45</v>
      </c>
      <c r="C67" s="8">
        <f>[1]公交!C54-[1]公交!C56</f>
        <v>613.90999999999985</v>
      </c>
      <c r="D67" s="5" t="e">
        <f>C67/#REF!-1</f>
        <v>#REF!</v>
      </c>
      <c r="E67" s="8">
        <f>[1]公交!E54-[1]公交!E56</f>
        <v>578.5200000000001</v>
      </c>
      <c r="F67" s="5" t="e">
        <f>E67/#REF!-1</f>
        <v>#REF!</v>
      </c>
      <c r="G67" s="8">
        <f>[1]公交!G54-[1]公交!G56</f>
        <v>573.87</v>
      </c>
      <c r="H67" s="5" t="e">
        <f>G67/#REF!-1</f>
        <v>#REF!</v>
      </c>
      <c r="I67" s="8">
        <f>[1]公交!I54-[1]公交!I56</f>
        <v>549.26</v>
      </c>
      <c r="J67" s="5" t="e">
        <f>I67/#REF!-1</f>
        <v>#REF!</v>
      </c>
      <c r="K67" s="8">
        <f>[1]公交!K54-[1]公交!K56</f>
        <v>552.73</v>
      </c>
      <c r="L67" s="5" t="e">
        <f>K67/#REF!-1</f>
        <v>#REF!</v>
      </c>
      <c r="M67" s="8">
        <f>[1]公交!M54-[1]公交!M56</f>
        <v>508.7299999999999</v>
      </c>
      <c r="N67" s="5" t="e">
        <f>M67/#REF!-1</f>
        <v>#REF!</v>
      </c>
      <c r="O67" s="6">
        <f t="shared" si="1"/>
        <v>3377.0199999999995</v>
      </c>
      <c r="P67" s="10" t="e">
        <f>O67/SUM(#REF!,#REF!,#REF!,#REF!,#REF!,#REF!)-1</f>
        <v>#REF!</v>
      </c>
      <c r="Q67" s="46"/>
    </row>
    <row r="68" spans="1:17" ht="42" customHeight="1" x14ac:dyDescent="0.25">
      <c r="A68" s="37"/>
      <c r="B68" s="3" t="s">
        <v>46</v>
      </c>
      <c r="C68" s="8">
        <f>[1]出租!C54-[1]出租!C56</f>
        <v>256.23</v>
      </c>
      <c r="D68" s="5" t="e">
        <f>C68/#REF!-1</f>
        <v>#REF!</v>
      </c>
      <c r="E68" s="8">
        <f>[1]出租!E54-[1]出租!E56</f>
        <v>282.11</v>
      </c>
      <c r="F68" s="5" t="e">
        <f>E68/#REF!-1</f>
        <v>#REF!</v>
      </c>
      <c r="G68" s="8">
        <f>[1]出租!G54-[1]出租!G56</f>
        <v>274.27999999999997</v>
      </c>
      <c r="H68" s="5" t="e">
        <f>G68/#REF!-1</f>
        <v>#REF!</v>
      </c>
      <c r="I68" s="8">
        <f>[1]出租!I54-[1]出租!I56</f>
        <v>281.87000000000012</v>
      </c>
      <c r="J68" s="5" t="e">
        <f>I68/#REF!-1</f>
        <v>#REF!</v>
      </c>
      <c r="K68" s="8">
        <f>[1]出租!K54-[1]出租!K56</f>
        <v>284.24999999999989</v>
      </c>
      <c r="L68" s="5" t="e">
        <f>K68/#REF!-1</f>
        <v>#REF!</v>
      </c>
      <c r="M68" s="8">
        <f>[1]出租!M54-[1]出租!M56</f>
        <v>282.00999999999988</v>
      </c>
      <c r="N68" s="5" t="e">
        <f>M68/#REF!-1</f>
        <v>#REF!</v>
      </c>
      <c r="O68" s="6">
        <f t="shared" si="1"/>
        <v>1660.75</v>
      </c>
      <c r="P68" s="10" t="e">
        <f>O68/SUM(#REF!,#REF!,#REF!,#REF!,#REF!,#REF!)-1</f>
        <v>#REF!</v>
      </c>
      <c r="Q68" s="46"/>
    </row>
    <row r="69" spans="1:17" ht="42" customHeight="1" thickBot="1" x14ac:dyDescent="0.3">
      <c r="A69" s="26"/>
      <c r="B69" s="3" t="s">
        <v>47</v>
      </c>
      <c r="C69" s="4">
        <f>[1]网约车!C54-[1]网约车!C56</f>
        <v>206.97346252052603</v>
      </c>
      <c r="D69" s="5" t="e">
        <f>C69/#REF!-1</f>
        <v>#REF!</v>
      </c>
      <c r="E69" s="4">
        <f>[1]网约车!E54-[1]网约车!E56</f>
        <v>203.39257774368798</v>
      </c>
      <c r="F69" s="5" t="e">
        <f>E69/#REF!-1</f>
        <v>#REF!</v>
      </c>
      <c r="G69" s="4">
        <f>[1]网约车!G54-[1]网约车!G56</f>
        <v>189.994587025903</v>
      </c>
      <c r="H69" s="5" t="e">
        <f>G69/#REF!-1</f>
        <v>#REF!</v>
      </c>
      <c r="I69" s="4">
        <f>[1]网约车!I54-[1]网约车!I56</f>
        <v>178.90926919678697</v>
      </c>
      <c r="J69" s="5" t="e">
        <f>I69/#REF!-1</f>
        <v>#REF!</v>
      </c>
      <c r="K69" s="4">
        <f>[1]网约车!K54-[1]网约车!K56</f>
        <v>175.08996086236698</v>
      </c>
      <c r="L69" s="5" t="e">
        <f>K69/#REF!-1</f>
        <v>#REF!</v>
      </c>
      <c r="M69" s="4">
        <f>[1]网约车!M54-[1]网约车!M56</f>
        <v>177.46876467529199</v>
      </c>
      <c r="N69" s="5" t="e">
        <f>M69/#REF!-1</f>
        <v>#REF!</v>
      </c>
      <c r="O69" s="6">
        <f t="shared" ref="O69:O94" si="2">E69+C69+G69+I69+K69+M69</f>
        <v>1131.8286220245629</v>
      </c>
      <c r="P69" s="10" t="e">
        <f>O69/SUM(#REF!,#REF!,#REF!,#REF!,#REF!,#REF!)-1</f>
        <v>#REF!</v>
      </c>
      <c r="Q69" s="46"/>
    </row>
    <row r="70" spans="1:17" ht="42" customHeight="1" x14ac:dyDescent="0.25">
      <c r="A70" s="23" t="s">
        <v>37</v>
      </c>
      <c r="B70" s="3" t="s">
        <v>43</v>
      </c>
      <c r="C70" s="4">
        <f>C71+C72+C73+C74</f>
        <v>14292.856285043074</v>
      </c>
      <c r="D70" s="5" t="e">
        <f>C70/#REF!-1</f>
        <v>#REF!</v>
      </c>
      <c r="E70" s="4">
        <f>E71+E72+E73+E74</f>
        <v>16352.394236129036</v>
      </c>
      <c r="F70" s="5" t="e">
        <f>E70/#REF!-1</f>
        <v>#REF!</v>
      </c>
      <c r="G70" s="4">
        <f>G71+G72+G73+G74</f>
        <v>17256.904877409856</v>
      </c>
      <c r="H70" s="5" t="e">
        <f>G70/#REF!-1</f>
        <v>#REF!</v>
      </c>
      <c r="I70" s="4">
        <f>I71+I72+I73+I74</f>
        <v>18292.652844672051</v>
      </c>
      <c r="J70" s="5" t="e">
        <f>I70/#REF!-1</f>
        <v>#REF!</v>
      </c>
      <c r="K70" s="4">
        <f>K71+K72+K73+K74</f>
        <v>17553.251082468731</v>
      </c>
      <c r="L70" s="5" t="e">
        <f>K70/#REF!-1</f>
        <v>#REF!</v>
      </c>
      <c r="M70" s="4">
        <f>M71+M72+M73+M74</f>
        <v>15799.100510230504</v>
      </c>
      <c r="N70" s="5" t="e">
        <f>M70/#REF!-1</f>
        <v>#REF!</v>
      </c>
      <c r="O70" s="6">
        <f t="shared" si="2"/>
        <v>99547.159835953251</v>
      </c>
      <c r="P70" s="10" t="e">
        <f>O70/SUM(#REF!,#REF!,#REF!,#REF!,#REF!,#REF!)-1</f>
        <v>#REF!</v>
      </c>
      <c r="Q70" s="46"/>
    </row>
    <row r="71" spans="1:17" ht="42" customHeight="1" x14ac:dyDescent="0.25">
      <c r="A71" s="24"/>
      <c r="B71" s="3" t="s">
        <v>44</v>
      </c>
      <c r="C71" s="8">
        <f>[1]班线包车!C49</f>
        <v>10684.8007</v>
      </c>
      <c r="D71" s="5" t="e">
        <f>C71/#REF!-1</f>
        <v>#REF!</v>
      </c>
      <c r="E71" s="8">
        <f>[1]班线包车!E49</f>
        <v>13255.0026</v>
      </c>
      <c r="F71" s="5" t="e">
        <f>E71/#REF!-1</f>
        <v>#REF!</v>
      </c>
      <c r="G71" s="8">
        <f>[1]班线包车!G49</f>
        <v>13786.117099999999</v>
      </c>
      <c r="H71" s="5" t="e">
        <f>G71/#REF!-1</f>
        <v>#REF!</v>
      </c>
      <c r="I71" s="8">
        <f>[1]班线包车!I49</f>
        <v>14831.9663</v>
      </c>
      <c r="J71" s="5" t="e">
        <f>I71/#REF!-1</f>
        <v>#REF!</v>
      </c>
      <c r="K71" s="8">
        <f>[1]班线包车!K49</f>
        <v>13914.4557</v>
      </c>
      <c r="L71" s="5" t="e">
        <f>K71/#REF!-1</f>
        <v>#REF!</v>
      </c>
      <c r="M71" s="8">
        <f>[1]班线包车!M49</f>
        <v>12216.1679</v>
      </c>
      <c r="N71" s="5" t="e">
        <f>M71/#REF!-1</f>
        <v>#REF!</v>
      </c>
      <c r="O71" s="6">
        <f t="shared" si="2"/>
        <v>78688.510300000009</v>
      </c>
      <c r="P71" s="10" t="e">
        <f>O71/SUM(#REF!,#REF!,#REF!,#REF!,#REF!,#REF!)-1</f>
        <v>#REF!</v>
      </c>
      <c r="Q71" s="46"/>
    </row>
    <row r="72" spans="1:17" ht="42" customHeight="1" x14ac:dyDescent="0.25">
      <c r="A72" s="24"/>
      <c r="B72" s="3" t="s">
        <v>45</v>
      </c>
      <c r="C72" s="8">
        <f>[1]公交!C58-[1]公交!C60</f>
        <v>1613.52</v>
      </c>
      <c r="D72" s="5" t="e">
        <f>C72/#REF!-1</f>
        <v>#REF!</v>
      </c>
      <c r="E72" s="8">
        <f>[1]公交!E58-[1]公交!E60</f>
        <v>1188.0400000000002</v>
      </c>
      <c r="F72" s="5" t="e">
        <f>E72/#REF!-1</f>
        <v>#REF!</v>
      </c>
      <c r="G72" s="8">
        <f>[1]公交!G58-[1]公交!G60</f>
        <v>1545.2400000000002</v>
      </c>
      <c r="H72" s="5" t="e">
        <f>G72/#REF!-1</f>
        <v>#REF!</v>
      </c>
      <c r="I72" s="8">
        <f>[1]公交!I58-[1]公交!I60</f>
        <v>1550.1899999999996</v>
      </c>
      <c r="J72" s="5" t="e">
        <f>I72/#REF!-1</f>
        <v>#REF!</v>
      </c>
      <c r="K72" s="8">
        <f>[1]公交!K58-[1]公交!K60</f>
        <v>1626.0600000000004</v>
      </c>
      <c r="L72" s="5" t="e">
        <f>K72/#REF!-1</f>
        <v>#REF!</v>
      </c>
      <c r="M72" s="8">
        <f>[1]公交!M58-[1]公交!M60</f>
        <v>1556.31</v>
      </c>
      <c r="N72" s="5" t="e">
        <f>M72/#REF!-1</f>
        <v>#REF!</v>
      </c>
      <c r="O72" s="6">
        <f t="shared" si="2"/>
        <v>9079.36</v>
      </c>
      <c r="P72" s="10" t="e">
        <f>O72/SUM(#REF!,#REF!,#REF!,#REF!,#REF!,#REF!)-1</f>
        <v>#REF!</v>
      </c>
      <c r="Q72" s="46"/>
    </row>
    <row r="73" spans="1:17" ht="42" customHeight="1" x14ac:dyDescent="0.25">
      <c r="A73" s="25"/>
      <c r="B73" s="3" t="s">
        <v>46</v>
      </c>
      <c r="C73" s="8">
        <f>[1]出租!C58-[1]出租!C60</f>
        <v>1335.2399999999998</v>
      </c>
      <c r="D73" s="5" t="e">
        <f>C73/#REF!-1</f>
        <v>#REF!</v>
      </c>
      <c r="E73" s="8">
        <f>[1]出租!E58-[1]出租!E60</f>
        <v>1399.46</v>
      </c>
      <c r="F73" s="5" t="e">
        <f>E73/#REF!-1</f>
        <v>#REF!</v>
      </c>
      <c r="G73" s="8">
        <f>[1]出租!G58-[1]出租!G60</f>
        <v>1219.5900000000001</v>
      </c>
      <c r="H73" s="5" t="e">
        <f>G73/#REF!-1</f>
        <v>#REF!</v>
      </c>
      <c r="I73" s="8">
        <f>[1]出租!I58-[1]出租!I60</f>
        <v>1184.7599999999998</v>
      </c>
      <c r="J73" s="5" t="e">
        <f>I73/#REF!-1</f>
        <v>#REF!</v>
      </c>
      <c r="K73" s="8">
        <f>[1]出租!K58-[1]出租!K60</f>
        <v>1208.02</v>
      </c>
      <c r="L73" s="5" t="e">
        <f>K73/#REF!-1</f>
        <v>#REF!</v>
      </c>
      <c r="M73" s="8">
        <f>[1]出租!M58-[1]出租!M60</f>
        <v>1194.75</v>
      </c>
      <c r="N73" s="5" t="e">
        <f>M73/#REF!-1</f>
        <v>#REF!</v>
      </c>
      <c r="O73" s="6">
        <f t="shared" si="2"/>
        <v>7541.82</v>
      </c>
      <c r="P73" s="10" t="e">
        <f>O73/SUM(#REF!,#REF!,#REF!,#REF!,#REF!,#REF!)-1</f>
        <v>#REF!</v>
      </c>
      <c r="Q73" s="46"/>
    </row>
    <row r="74" spans="1:17" ht="42" customHeight="1" thickBot="1" x14ac:dyDescent="0.3">
      <c r="A74" s="26"/>
      <c r="B74" s="3" t="s">
        <v>47</v>
      </c>
      <c r="C74" s="4">
        <f>[1]网约车!C58-[1]网约车!C60</f>
        <v>659.29558504307295</v>
      </c>
      <c r="D74" s="5" t="e">
        <f>C74/#REF!-1</f>
        <v>#REF!</v>
      </c>
      <c r="E74" s="4">
        <f>[1]网约车!E58-[1]网约车!E60</f>
        <v>509.89163612903485</v>
      </c>
      <c r="F74" s="5" t="e">
        <f>E74/#REF!-1</f>
        <v>#REF!</v>
      </c>
      <c r="G74" s="4">
        <f>[1]网约车!G58-[1]网约车!G60</f>
        <v>705.95777740985795</v>
      </c>
      <c r="H74" s="5" t="e">
        <f>G74/#REF!-1</f>
        <v>#REF!</v>
      </c>
      <c r="I74" s="4">
        <f>[1]网约车!I58-[1]网约车!I60</f>
        <v>725.73654467205301</v>
      </c>
      <c r="J74" s="5" t="e">
        <f>I74/#REF!-1</f>
        <v>#REF!</v>
      </c>
      <c r="K74" s="4">
        <f>[1]网约车!K58-[1]网约车!K60</f>
        <v>804.71538246872899</v>
      </c>
      <c r="L74" s="5" t="e">
        <f>K74/#REF!-1</f>
        <v>#REF!</v>
      </c>
      <c r="M74" s="4">
        <f>[1]网约车!M58-[1]网约车!M60</f>
        <v>831.87261023050394</v>
      </c>
      <c r="N74" s="5" t="e">
        <f>M74/#REF!-1</f>
        <v>#REF!</v>
      </c>
      <c r="O74" s="6">
        <f t="shared" si="2"/>
        <v>4237.4695359532516</v>
      </c>
      <c r="P74" s="10" t="e">
        <f>O74/SUM(#REF!,#REF!,#REF!,#REF!,#REF!,#REF!)-1</f>
        <v>#REF!</v>
      </c>
      <c r="Q74" s="46"/>
    </row>
    <row r="75" spans="1:17" ht="42" customHeight="1" x14ac:dyDescent="0.25">
      <c r="A75" s="23" t="s">
        <v>38</v>
      </c>
      <c r="B75" s="3" t="s">
        <v>43</v>
      </c>
      <c r="C75" s="4">
        <f>C76+C77+C78+C79</f>
        <v>958.71325430898992</v>
      </c>
      <c r="D75" s="5" t="e">
        <f>C75/#REF!-1</f>
        <v>#REF!</v>
      </c>
      <c r="E75" s="4">
        <f>E76+E77+E78+E79</f>
        <v>983.67298314842901</v>
      </c>
      <c r="F75" s="5" t="e">
        <f>E75/#REF!-1</f>
        <v>#REF!</v>
      </c>
      <c r="G75" s="4">
        <f>G76+G77+G78+G79</f>
        <v>972.67333499694678</v>
      </c>
      <c r="H75" s="5" t="e">
        <f>G75/#REF!-1</f>
        <v>#REF!</v>
      </c>
      <c r="I75" s="4">
        <f>I76+I77+I78+I79</f>
        <v>945.91421643037302</v>
      </c>
      <c r="J75" s="5" t="e">
        <f>I75/#REF!-1</f>
        <v>#REF!</v>
      </c>
      <c r="K75" s="4">
        <f>K76+K77+K78+K79</f>
        <v>973.35277648057888</v>
      </c>
      <c r="L75" s="5" t="e">
        <f>K75/#REF!-1</f>
        <v>#REF!</v>
      </c>
      <c r="M75" s="4">
        <f>M76+M77+M78+M79</f>
        <v>1007.117270464185</v>
      </c>
      <c r="N75" s="5" t="e">
        <f>M75/#REF!-1</f>
        <v>#REF!</v>
      </c>
      <c r="O75" s="6">
        <f t="shared" si="2"/>
        <v>5841.4438358295019</v>
      </c>
      <c r="P75" s="10" t="e">
        <f>O75/SUM(#REF!,#REF!,#REF!,#REF!,#REF!,#REF!)-1</f>
        <v>#REF!</v>
      </c>
      <c r="Q75" s="46"/>
    </row>
    <row r="76" spans="1:17" ht="42" customHeight="1" x14ac:dyDescent="0.25">
      <c r="A76" s="24"/>
      <c r="B76" s="3" t="s">
        <v>44</v>
      </c>
      <c r="C76" s="8">
        <f>[1]班线包车!C51</f>
        <v>447.86430000000001</v>
      </c>
      <c r="D76" s="5" t="e">
        <f>C76/#REF!-1</f>
        <v>#REF!</v>
      </c>
      <c r="E76" s="8">
        <f>[1]班线包车!E51</f>
        <v>448.44830000000002</v>
      </c>
      <c r="F76" s="5" t="e">
        <f>E76/#REF!-1</f>
        <v>#REF!</v>
      </c>
      <c r="G76" s="8">
        <f>[1]班线包车!G51</f>
        <v>460.93099999999998</v>
      </c>
      <c r="H76" s="5" t="e">
        <f>G76/#REF!-1</f>
        <v>#REF!</v>
      </c>
      <c r="I76" s="8">
        <f>[1]班线包车!I51</f>
        <v>465.73200000000003</v>
      </c>
      <c r="J76" s="5" t="e">
        <f>I76/#REF!-1</f>
        <v>#REF!</v>
      </c>
      <c r="K76" s="8">
        <f>[1]班线包车!K51</f>
        <v>484.5462</v>
      </c>
      <c r="L76" s="5" t="e">
        <f>K76/#REF!-1</f>
        <v>#REF!</v>
      </c>
      <c r="M76" s="8">
        <f>[1]班线包车!M51</f>
        <v>516.05280000000005</v>
      </c>
      <c r="N76" s="5" t="e">
        <f>M76/#REF!-1</f>
        <v>#REF!</v>
      </c>
      <c r="O76" s="6">
        <f t="shared" si="2"/>
        <v>2823.5745999999999</v>
      </c>
      <c r="P76" s="10" t="e">
        <f>O76/SUM(#REF!,#REF!,#REF!,#REF!,#REF!,#REF!)-1</f>
        <v>#REF!</v>
      </c>
      <c r="Q76" s="46"/>
    </row>
    <row r="77" spans="1:17" ht="42" customHeight="1" x14ac:dyDescent="0.25">
      <c r="A77" s="25"/>
      <c r="B77" s="3" t="s">
        <v>45</v>
      </c>
      <c r="C77" s="8">
        <f>[1]公交!C62-[1]公交!C64</f>
        <v>268</v>
      </c>
      <c r="D77" s="5" t="e">
        <f>C77/#REF!-1</f>
        <v>#REF!</v>
      </c>
      <c r="E77" s="8">
        <f>[1]公交!E62-[1]公交!E64</f>
        <v>275.12</v>
      </c>
      <c r="F77" s="5" t="e">
        <f>E77/#REF!-1</f>
        <v>#REF!</v>
      </c>
      <c r="G77" s="8">
        <f>[1]公交!G62-[1]公交!G64</f>
        <v>266.8599999999999</v>
      </c>
      <c r="H77" s="5" t="e">
        <f>G77/#REF!-1</f>
        <v>#REF!</v>
      </c>
      <c r="I77" s="8">
        <f>[1]公交!I62-[1]公交!I64</f>
        <v>268.26</v>
      </c>
      <c r="J77" s="5" t="e">
        <f>I77/#REF!-1</f>
        <v>#REF!</v>
      </c>
      <c r="K77" s="8">
        <f>[1]公交!K62-[1]公交!K64</f>
        <v>266.69999999999993</v>
      </c>
      <c r="L77" s="5" t="e">
        <f>K77/#REF!-1</f>
        <v>#REF!</v>
      </c>
      <c r="M77" s="8">
        <f>[1]公交!M62-[1]公交!M64</f>
        <v>262.72000000000003</v>
      </c>
      <c r="N77" s="5" t="e">
        <f>M77/#REF!-1</f>
        <v>#REF!</v>
      </c>
      <c r="O77" s="6">
        <f t="shared" si="2"/>
        <v>1607.6599999999996</v>
      </c>
      <c r="P77" s="10" t="e">
        <f>O77/SUM(#REF!,#REF!,#REF!,#REF!,#REF!,#REF!)-1</f>
        <v>#REF!</v>
      </c>
      <c r="Q77" s="46"/>
    </row>
    <row r="78" spans="1:17" ht="42" customHeight="1" x14ac:dyDescent="0.25">
      <c r="A78" s="37"/>
      <c r="B78" s="3" t="s">
        <v>46</v>
      </c>
      <c r="C78" s="8">
        <f>[1]出租!C62-[1]出租!C64</f>
        <v>89.770000000000039</v>
      </c>
      <c r="D78" s="5" t="e">
        <f>C78/#REF!-1</f>
        <v>#REF!</v>
      </c>
      <c r="E78" s="8">
        <f>[1]出租!E62-[1]出租!E64</f>
        <v>98.599999999999966</v>
      </c>
      <c r="F78" s="5" t="e">
        <f>E78/#REF!-1</f>
        <v>#REF!</v>
      </c>
      <c r="G78" s="8">
        <f>[1]出租!G62-[1]出租!G64</f>
        <v>94.339999999999975</v>
      </c>
      <c r="H78" s="5" t="e">
        <f>G78/#REF!-1</f>
        <v>#REF!</v>
      </c>
      <c r="I78" s="8">
        <f>[1]出租!I62-[1]出租!I64</f>
        <v>78.650000000000034</v>
      </c>
      <c r="J78" s="5" t="e">
        <f>I78/#REF!-1</f>
        <v>#REF!</v>
      </c>
      <c r="K78" s="8">
        <f>[1]出租!K62-[1]出租!K64</f>
        <v>76.009999999999991</v>
      </c>
      <c r="L78" s="5" t="e">
        <f>K78/#REF!-1</f>
        <v>#REF!</v>
      </c>
      <c r="M78" s="8">
        <f>[1]出租!M62-[1]出租!M64</f>
        <v>77.95999999999998</v>
      </c>
      <c r="N78" s="5" t="e">
        <f>M78/#REF!-1</f>
        <v>#REF!</v>
      </c>
      <c r="O78" s="6">
        <f t="shared" si="2"/>
        <v>515.32999999999993</v>
      </c>
      <c r="P78" s="10" t="e">
        <f>O78/SUM(#REF!,#REF!,#REF!,#REF!,#REF!,#REF!)-1</f>
        <v>#REF!</v>
      </c>
      <c r="Q78" s="46"/>
    </row>
    <row r="79" spans="1:17" ht="42" customHeight="1" thickBot="1" x14ac:dyDescent="0.3">
      <c r="A79" s="26"/>
      <c r="B79" s="3" t="s">
        <v>47</v>
      </c>
      <c r="C79" s="4">
        <f>[1]网约车!C62-[1]网约车!C64</f>
        <v>153.07895430899001</v>
      </c>
      <c r="D79" s="5" t="e">
        <f>C79/#REF!-1</f>
        <v>#REF!</v>
      </c>
      <c r="E79" s="4">
        <f>[1]网约车!E62-[1]网约车!E64</f>
        <v>161.50468314842897</v>
      </c>
      <c r="F79" s="5" t="e">
        <f>E79/#REF!-1</f>
        <v>#REF!</v>
      </c>
      <c r="G79" s="4">
        <f>[1]网约车!G62-[1]网约车!G64</f>
        <v>150.54233499694698</v>
      </c>
      <c r="H79" s="5" t="e">
        <f>G79/#REF!-1</f>
        <v>#REF!</v>
      </c>
      <c r="I79" s="4">
        <f>[1]网约车!I62-[1]网约车!I64</f>
        <v>133.27221643037302</v>
      </c>
      <c r="J79" s="5" t="e">
        <f>I79/#REF!-1</f>
        <v>#REF!</v>
      </c>
      <c r="K79" s="4">
        <f>[1]网约车!K62-[1]网约车!K64</f>
        <v>146.09657648057896</v>
      </c>
      <c r="L79" s="5" t="e">
        <f>K79/#REF!-1</f>
        <v>#REF!</v>
      </c>
      <c r="M79" s="4">
        <f>[1]网约车!M62-[1]网约车!M64</f>
        <v>150.38447046418503</v>
      </c>
      <c r="N79" s="5" t="e">
        <f>M79/#REF!-1</f>
        <v>#REF!</v>
      </c>
      <c r="O79" s="6">
        <f t="shared" si="2"/>
        <v>894.87923582950293</v>
      </c>
      <c r="P79" s="10" t="e">
        <f>O79/SUM(#REF!,#REF!,#REF!,#REF!,#REF!,#REF!)-1</f>
        <v>#REF!</v>
      </c>
      <c r="Q79" s="46"/>
    </row>
    <row r="80" spans="1:17" ht="42" customHeight="1" x14ac:dyDescent="0.25">
      <c r="A80" s="23" t="s">
        <v>39</v>
      </c>
      <c r="B80" s="3" t="s">
        <v>43</v>
      </c>
      <c r="C80" s="4">
        <f>C81+C82+C83+C84</f>
        <v>2392.0330678889854</v>
      </c>
      <c r="D80" s="5" t="e">
        <f>C80/#REF!-1</f>
        <v>#REF!</v>
      </c>
      <c r="E80" s="4">
        <f>E81+E82+E83+E84</f>
        <v>2347.011537954168</v>
      </c>
      <c r="F80" s="5" t="e">
        <f>E80/#REF!-1</f>
        <v>#REF!</v>
      </c>
      <c r="G80" s="4">
        <f>G81+G82+G83+G84</f>
        <v>2163.5304815851791</v>
      </c>
      <c r="H80" s="5" t="e">
        <f>G80/#REF!-1</f>
        <v>#REF!</v>
      </c>
      <c r="I80" s="4">
        <f>I81+I82+I83+I84</f>
        <v>2165.2698163179662</v>
      </c>
      <c r="J80" s="5" t="e">
        <f>I80/#REF!-1</f>
        <v>#REF!</v>
      </c>
      <c r="K80" s="4">
        <f>K81+K82+K83+K84</f>
        <v>2323.9088220563299</v>
      </c>
      <c r="L80" s="5" t="e">
        <f>K80/#REF!-1</f>
        <v>#REF!</v>
      </c>
      <c r="M80" s="4">
        <f>M81+M82+M83+M84</f>
        <v>2380.3859933456529</v>
      </c>
      <c r="N80" s="5" t="e">
        <f>M80/#REF!-1</f>
        <v>#REF!</v>
      </c>
      <c r="O80" s="6">
        <f t="shared" si="2"/>
        <v>13772.139719148283</v>
      </c>
      <c r="P80" s="10" t="e">
        <f>O80/SUM(#REF!,#REF!,#REF!,#REF!,#REF!,#REF!)-1</f>
        <v>#REF!</v>
      </c>
      <c r="Q80" s="46"/>
    </row>
    <row r="81" spans="1:17" ht="42" customHeight="1" x14ac:dyDescent="0.25">
      <c r="A81" s="24"/>
      <c r="B81" s="3" t="s">
        <v>44</v>
      </c>
      <c r="C81" s="8">
        <f>[1]班线包车!C53</f>
        <v>237.4332</v>
      </c>
      <c r="D81" s="5" t="e">
        <f>C81/#REF!-1</f>
        <v>#REF!</v>
      </c>
      <c r="E81" s="8">
        <f>[1]班线包车!E53</f>
        <v>176.7706</v>
      </c>
      <c r="F81" s="5" t="e">
        <f>E81/#REF!-1</f>
        <v>#REF!</v>
      </c>
      <c r="G81" s="8">
        <f>[1]班线包车!G53</f>
        <v>172.2912</v>
      </c>
      <c r="H81" s="5" t="e">
        <f>G81/#REF!-1</f>
        <v>#REF!</v>
      </c>
      <c r="I81" s="8">
        <f>[1]班线包车!I53</f>
        <v>179.44909999999999</v>
      </c>
      <c r="J81" s="5" t="e">
        <f>I81/#REF!-1</f>
        <v>#REF!</v>
      </c>
      <c r="K81" s="8">
        <f>[1]班线包车!K53</f>
        <v>154.25380000000001</v>
      </c>
      <c r="L81" s="5" t="e">
        <f>K81/#REF!-1</f>
        <v>#REF!</v>
      </c>
      <c r="M81" s="8">
        <f>[1]班线包车!M53</f>
        <v>175.321</v>
      </c>
      <c r="N81" s="5" t="e">
        <f>M81/#REF!-1</f>
        <v>#REF!</v>
      </c>
      <c r="O81" s="6">
        <f t="shared" si="2"/>
        <v>1095.5188999999998</v>
      </c>
      <c r="P81" s="10" t="e">
        <f>O81/SUM(#REF!,#REF!,#REF!,#REF!,#REF!,#REF!)-1</f>
        <v>#REF!</v>
      </c>
      <c r="Q81" s="46"/>
    </row>
    <row r="82" spans="1:17" ht="42" customHeight="1" x14ac:dyDescent="0.25">
      <c r="A82" s="24"/>
      <c r="B82" s="3" t="s">
        <v>45</v>
      </c>
      <c r="C82" s="8">
        <f>[1]公交!C66-[1]公交!C68</f>
        <v>1764.6299999999999</v>
      </c>
      <c r="D82" s="5" t="e">
        <f>C82/#REF!-1</f>
        <v>#REF!</v>
      </c>
      <c r="E82" s="8">
        <f>[1]公交!E66-[1]公交!E68</f>
        <v>1782.03</v>
      </c>
      <c r="F82" s="5" t="e">
        <f>E82/#REF!-1</f>
        <v>#REF!</v>
      </c>
      <c r="G82" s="8">
        <f>[1]公交!G66-[1]公交!G68</f>
        <v>1628.76</v>
      </c>
      <c r="H82" s="5" t="e">
        <f>G82/#REF!-1</f>
        <v>#REF!</v>
      </c>
      <c r="I82" s="8">
        <f>[1]公交!I66-[1]公交!I68</f>
        <v>1622.53</v>
      </c>
      <c r="J82" s="5" t="e">
        <f>I82/#REF!-1</f>
        <v>#REF!</v>
      </c>
      <c r="K82" s="8">
        <f>[1]公交!K66-[1]公交!K68</f>
        <v>1748.21</v>
      </c>
      <c r="L82" s="5" t="e">
        <f>K82/#REF!-1</f>
        <v>#REF!</v>
      </c>
      <c r="M82" s="8">
        <f>[1]公交!M66-[1]公交!M68</f>
        <v>1838.57</v>
      </c>
      <c r="N82" s="5" t="e">
        <f>M82/#REF!-1</f>
        <v>#REF!</v>
      </c>
      <c r="O82" s="6">
        <f t="shared" si="2"/>
        <v>10384.73</v>
      </c>
      <c r="P82" s="10" t="e">
        <f>O82/SUM(#REF!,#REF!,#REF!,#REF!,#REF!,#REF!)-1</f>
        <v>#REF!</v>
      </c>
      <c r="Q82" s="46"/>
    </row>
    <row r="83" spans="1:17" ht="42" customHeight="1" x14ac:dyDescent="0.25">
      <c r="A83" s="25"/>
      <c r="B83" s="3" t="s">
        <v>46</v>
      </c>
      <c r="C83" s="8">
        <f>[1]出租!C66-[1]出租!C68</f>
        <v>269.63</v>
      </c>
      <c r="D83" s="5" t="e">
        <f>C83/#REF!-1</f>
        <v>#REF!</v>
      </c>
      <c r="E83" s="8">
        <f>[1]出租!E66-[1]出租!E68</f>
        <v>265.16999999999996</v>
      </c>
      <c r="F83" s="5" t="e">
        <f>E83/#REF!-1</f>
        <v>#REF!</v>
      </c>
      <c r="G83" s="8">
        <f>[1]出租!G66-[1]出租!G68</f>
        <v>248.93000000000004</v>
      </c>
      <c r="H83" s="5" t="e">
        <f>G83/#REF!-1</f>
        <v>#REF!</v>
      </c>
      <c r="I83" s="8">
        <f>[1]出租!I66-[1]出租!I68</f>
        <v>248.16000000000003</v>
      </c>
      <c r="J83" s="5" t="e">
        <f>I83/#REF!-1</f>
        <v>#REF!</v>
      </c>
      <c r="K83" s="8">
        <f>[1]出租!K66-[1]出租!K68</f>
        <v>295.66999999999996</v>
      </c>
      <c r="L83" s="5" t="e">
        <f>K83/#REF!-1</f>
        <v>#REF!</v>
      </c>
      <c r="M83" s="8">
        <f>[1]出租!M66-[1]出租!M68</f>
        <v>247.98999999999998</v>
      </c>
      <c r="N83" s="5" t="e">
        <f>M83/#REF!-1</f>
        <v>#REF!</v>
      </c>
      <c r="O83" s="6">
        <f t="shared" si="2"/>
        <v>1575.55</v>
      </c>
      <c r="P83" s="10" t="e">
        <f>O83/SUM(#REF!,#REF!,#REF!,#REF!,#REF!,#REF!)-1</f>
        <v>#REF!</v>
      </c>
      <c r="Q83" s="46"/>
    </row>
    <row r="84" spans="1:17" ht="42" customHeight="1" thickBot="1" x14ac:dyDescent="0.3">
      <c r="A84" s="26"/>
      <c r="B84" s="3" t="s">
        <v>47</v>
      </c>
      <c r="C84" s="4">
        <f>[1]网约车!C66-[1]网约车!C68</f>
        <v>120.33986788898579</v>
      </c>
      <c r="D84" s="5" t="e">
        <f>C84/#REF!-1</f>
        <v>#REF!</v>
      </c>
      <c r="E84" s="4">
        <f>[1]网约车!E66-[1]网约车!E68</f>
        <v>123.04093795416809</v>
      </c>
      <c r="F84" s="5" t="e">
        <f>E84/#REF!-1</f>
        <v>#REF!</v>
      </c>
      <c r="G84" s="4">
        <f>[1]网约车!G66-[1]网约车!G68</f>
        <v>113.5492815851794</v>
      </c>
      <c r="H84" s="5" t="e">
        <f>G84/#REF!-1</f>
        <v>#REF!</v>
      </c>
      <c r="I84" s="4">
        <f>[1]网约车!I66-[1]网约车!I68</f>
        <v>115.1307163179663</v>
      </c>
      <c r="J84" s="5" t="e">
        <f>I84/#REF!-1</f>
        <v>#REF!</v>
      </c>
      <c r="K84" s="4">
        <f>[1]网约车!K66-[1]网约车!K68</f>
        <v>125.77502205632989</v>
      </c>
      <c r="L84" s="5" t="e">
        <f>K84/#REF!-1</f>
        <v>#REF!</v>
      </c>
      <c r="M84" s="4">
        <f>[1]网约车!M66-[1]网约车!M68</f>
        <v>118.5049933456532</v>
      </c>
      <c r="N84" s="5" t="e">
        <f>M84/#REF!-1</f>
        <v>#REF!</v>
      </c>
      <c r="O84" s="6">
        <f t="shared" si="2"/>
        <v>716.34081914828278</v>
      </c>
      <c r="P84" s="10" t="e">
        <f>O84/SUM(#REF!,#REF!,#REF!,#REF!,#REF!,#REF!)-1</f>
        <v>#REF!</v>
      </c>
      <c r="Q84" s="46"/>
    </row>
    <row r="85" spans="1:17" ht="42" customHeight="1" x14ac:dyDescent="0.25">
      <c r="A85" s="23" t="s">
        <v>40</v>
      </c>
      <c r="B85" s="3" t="s">
        <v>43</v>
      </c>
      <c r="C85" s="4">
        <f>C86+C87+C88+C89</f>
        <v>2087.4202000281998</v>
      </c>
      <c r="D85" s="5" t="e">
        <f>C85/#REF!-1</f>
        <v>#REF!</v>
      </c>
      <c r="E85" s="4">
        <f>E86+E87+E88+E89</f>
        <v>3033.2630914590891</v>
      </c>
      <c r="F85" s="5" t="e">
        <f>E85/#REF!-1</f>
        <v>#REF!</v>
      </c>
      <c r="G85" s="4">
        <f>G86+G87+G88+G89</f>
        <v>2800.3872743243937</v>
      </c>
      <c r="H85" s="5" t="e">
        <f>G85/#REF!-1</f>
        <v>#REF!</v>
      </c>
      <c r="I85" s="4">
        <f>I86+I87+I88+I89</f>
        <v>3622.557132003536</v>
      </c>
      <c r="J85" s="5" t="e">
        <f>I85/#REF!-1</f>
        <v>#REF!</v>
      </c>
      <c r="K85" s="4">
        <f>K86+K87+K88+K89</f>
        <v>3336.8593312829771</v>
      </c>
      <c r="L85" s="5" t="e">
        <f>K85/#REF!-1</f>
        <v>#REF!</v>
      </c>
      <c r="M85" s="4">
        <f>M86+M87+M88+M89</f>
        <v>3755.9907247130941</v>
      </c>
      <c r="N85" s="5" t="e">
        <f>M85/#REF!-1</f>
        <v>#REF!</v>
      </c>
      <c r="O85" s="6">
        <f t="shared" si="2"/>
        <v>18636.47775381129</v>
      </c>
      <c r="P85" s="10" t="e">
        <f>O85/SUM(#REF!,#REF!,#REF!,#REF!,#REF!,#REF!)-1</f>
        <v>#REF!</v>
      </c>
      <c r="Q85" s="46"/>
    </row>
    <row r="86" spans="1:17" ht="42" customHeight="1" x14ac:dyDescent="0.25">
      <c r="A86" s="24"/>
      <c r="B86" s="3" t="s">
        <v>44</v>
      </c>
      <c r="C86" s="8">
        <f>[1]班线包车!C55</f>
        <v>524.67970000000003</v>
      </c>
      <c r="D86" s="5" t="e">
        <f>C86/#REF!-1</f>
        <v>#REF!</v>
      </c>
      <c r="E86" s="8">
        <f>[1]班线包车!E55</f>
        <v>1354.6626000000001</v>
      </c>
      <c r="F86" s="5" t="e">
        <f>E86/#REF!-1</f>
        <v>#REF!</v>
      </c>
      <c r="G86" s="8">
        <f>[1]班线包车!G55</f>
        <v>1233.6732999999999</v>
      </c>
      <c r="H86" s="5" t="e">
        <f>G86/#REF!-1</f>
        <v>#REF!</v>
      </c>
      <c r="I86" s="8">
        <f>[1]班线包车!I55</f>
        <v>2058.7247000000002</v>
      </c>
      <c r="J86" s="5" t="e">
        <f>I86/#REF!-1</f>
        <v>#REF!</v>
      </c>
      <c r="K86" s="8">
        <f>[1]班线包车!K55</f>
        <v>1725.1329000000001</v>
      </c>
      <c r="L86" s="5" t="e">
        <f>K86/#REF!-1</f>
        <v>#REF!</v>
      </c>
      <c r="M86" s="8">
        <f>[1]班线包车!M55</f>
        <v>2213.7637</v>
      </c>
      <c r="N86" s="5" t="e">
        <f>M86/#REF!-1</f>
        <v>#REF!</v>
      </c>
      <c r="O86" s="6">
        <f t="shared" si="2"/>
        <v>9110.6368999999995</v>
      </c>
      <c r="P86" s="10" t="e">
        <f>O86/SUM(#REF!,#REF!,#REF!,#REF!,#REF!,#REF!)-1</f>
        <v>#REF!</v>
      </c>
      <c r="Q86" s="46"/>
    </row>
    <row r="87" spans="1:17" ht="42" customHeight="1" x14ac:dyDescent="0.25">
      <c r="A87" s="24"/>
      <c r="B87" s="3" t="s">
        <v>45</v>
      </c>
      <c r="C87" s="8">
        <f>[1]公交!C70-[1]公交!C72</f>
        <v>1204.45</v>
      </c>
      <c r="D87" s="5" t="e">
        <f>C87/#REF!-1</f>
        <v>#REF!</v>
      </c>
      <c r="E87" s="8">
        <f>[1]公交!E70-[1]公交!E72</f>
        <v>1327.6100000000001</v>
      </c>
      <c r="F87" s="5" t="e">
        <f>E87/#REF!-1</f>
        <v>#REF!</v>
      </c>
      <c r="G87" s="8">
        <f>[1]公交!G70-[1]公交!G72</f>
        <v>1232.5999999999999</v>
      </c>
      <c r="H87" s="5" t="e">
        <f>G87/#REF!-1</f>
        <v>#REF!</v>
      </c>
      <c r="I87" s="8">
        <f>[1]公交!I70-[1]公交!I72</f>
        <v>1234.04</v>
      </c>
      <c r="J87" s="5" t="e">
        <f>I87/#REF!-1</f>
        <v>#REF!</v>
      </c>
      <c r="K87" s="8">
        <f>[1]公交!K70-[1]公交!K72</f>
        <v>1265.04</v>
      </c>
      <c r="L87" s="5" t="e">
        <f>K87/#REF!-1</f>
        <v>#REF!</v>
      </c>
      <c r="M87" s="8">
        <f>[1]公交!M70-[1]公交!M72</f>
        <v>1226.04</v>
      </c>
      <c r="N87" s="5" t="e">
        <f>M87/#REF!-1</f>
        <v>#REF!</v>
      </c>
      <c r="O87" s="6">
        <f t="shared" si="2"/>
        <v>7489.7800000000007</v>
      </c>
      <c r="P87" s="10" t="e">
        <f>O87/SUM(#REF!,#REF!,#REF!,#REF!,#REF!,#REF!)-1</f>
        <v>#REF!</v>
      </c>
      <c r="Q87" s="46"/>
    </row>
    <row r="88" spans="1:17" ht="42" customHeight="1" x14ac:dyDescent="0.25">
      <c r="A88" s="25"/>
      <c r="B88" s="3" t="s">
        <v>46</v>
      </c>
      <c r="C88" s="8">
        <f>[1]出租!C70-[1]出租!C72</f>
        <v>197.34</v>
      </c>
      <c r="D88" s="5" t="e">
        <f>C88/#REF!-1</f>
        <v>#REF!</v>
      </c>
      <c r="E88" s="8">
        <f>[1]出租!E70-[1]出租!E72</f>
        <v>203.92</v>
      </c>
      <c r="F88" s="5" t="e">
        <f>E88/#REF!-1</f>
        <v>#REF!</v>
      </c>
      <c r="G88" s="8">
        <f>[1]出租!G70-[1]出租!G72</f>
        <v>192.93999999999997</v>
      </c>
      <c r="H88" s="5" t="e">
        <f>G88/#REF!-1</f>
        <v>#REF!</v>
      </c>
      <c r="I88" s="8">
        <f>[1]出租!I70-[1]出租!I72</f>
        <v>190.66</v>
      </c>
      <c r="J88" s="5" t="e">
        <f>I88/#REF!-1</f>
        <v>#REF!</v>
      </c>
      <c r="K88" s="8">
        <f>[1]出租!K70-[1]出租!K72</f>
        <v>196.6</v>
      </c>
      <c r="L88" s="5" t="e">
        <f>K88/#REF!-1</f>
        <v>#REF!</v>
      </c>
      <c r="M88" s="8">
        <f>[1]出租!M70-[1]出租!M72</f>
        <v>164.88</v>
      </c>
      <c r="N88" s="5" t="e">
        <f>M88/#REF!-1</f>
        <v>#REF!</v>
      </c>
      <c r="O88" s="6">
        <f t="shared" si="2"/>
        <v>1146.3399999999999</v>
      </c>
      <c r="P88" s="10" t="e">
        <f>O88/SUM(#REF!,#REF!,#REF!,#REF!,#REF!,#REF!)-1</f>
        <v>#REF!</v>
      </c>
      <c r="Q88" s="46"/>
    </row>
    <row r="89" spans="1:17" ht="42" customHeight="1" thickBot="1" x14ac:dyDescent="0.3">
      <c r="A89" s="26"/>
      <c r="B89" s="3" t="s">
        <v>47</v>
      </c>
      <c r="C89" s="4">
        <f>[1]网约车!C70-[1]网约车!C72</f>
        <v>160.9505000282</v>
      </c>
      <c r="D89" s="5" t="e">
        <f>C89/#REF!-1</f>
        <v>#REF!</v>
      </c>
      <c r="E89" s="4">
        <f>[1]网约车!E70-[1]网约车!E72</f>
        <v>147.070491459089</v>
      </c>
      <c r="F89" s="5" t="e">
        <f>E89/#REF!-1</f>
        <v>#REF!</v>
      </c>
      <c r="G89" s="4">
        <f>[1]网约车!G70-[1]网约车!G72</f>
        <v>141.17397432439401</v>
      </c>
      <c r="H89" s="5" t="e">
        <f>G89/#REF!-1</f>
        <v>#REF!</v>
      </c>
      <c r="I89" s="4">
        <f>[1]网约车!I70-[1]网约车!I72</f>
        <v>139.132432003536</v>
      </c>
      <c r="J89" s="5" t="e">
        <f>I89/#REF!-1</f>
        <v>#REF!</v>
      </c>
      <c r="K89" s="4">
        <f>[1]网约车!K70-[1]网约车!K72</f>
        <v>150.08643128297697</v>
      </c>
      <c r="L89" s="5" t="e">
        <f>K89/#REF!-1</f>
        <v>#REF!</v>
      </c>
      <c r="M89" s="4">
        <f>[1]网约车!M70-[1]网约车!M72</f>
        <v>151.30702471309402</v>
      </c>
      <c r="N89" s="5" t="e">
        <f>M89/#REF!-1</f>
        <v>#REF!</v>
      </c>
      <c r="O89" s="6">
        <f t="shared" si="2"/>
        <v>889.72085381129</v>
      </c>
      <c r="P89" s="10" t="e">
        <f>O89/SUM(#REF!,#REF!,#REF!,#REF!,#REF!,#REF!)-1</f>
        <v>#REF!</v>
      </c>
      <c r="Q89" s="46"/>
    </row>
    <row r="90" spans="1:17" ht="42" customHeight="1" x14ac:dyDescent="0.25">
      <c r="A90" s="23" t="s">
        <v>41</v>
      </c>
      <c r="B90" s="3" t="s">
        <v>43</v>
      </c>
      <c r="C90" s="4">
        <f>C91+C92+C93+C94</f>
        <v>320.02940598479864</v>
      </c>
      <c r="D90" s="5" t="e">
        <f>C90/#REF!-1</f>
        <v>#REF!</v>
      </c>
      <c r="E90" s="4">
        <f>E91+E92+E93+E94</f>
        <v>670.26397335811441</v>
      </c>
      <c r="F90" s="5" t="e">
        <f>E90/#REF!-1</f>
        <v>#REF!</v>
      </c>
      <c r="G90" s="4">
        <f>G91+G92+G93+G94</f>
        <v>189.36791607205777</v>
      </c>
      <c r="H90" s="5" t="e">
        <f>G90/#REF!-1</f>
        <v>#REF!</v>
      </c>
      <c r="I90" s="4">
        <f>I91+I92+I93+I94</f>
        <v>288.82712131589824</v>
      </c>
      <c r="J90" s="5" t="e">
        <f>I90/#REF!-1</f>
        <v>#REF!</v>
      </c>
      <c r="K90" s="4">
        <f>K91+K92+K93+K94</f>
        <v>345.53693568774827</v>
      </c>
      <c r="L90" s="5" t="e">
        <f>K90/#REF!-1</f>
        <v>#REF!</v>
      </c>
      <c r="M90" s="4">
        <f>M91+M92+M93+M94</f>
        <v>252.37433088360467</v>
      </c>
      <c r="N90" s="5" t="e">
        <f>M90/#REF!-1</f>
        <v>#REF!</v>
      </c>
      <c r="O90" s="6">
        <f t="shared" si="2"/>
        <v>2066.399683302222</v>
      </c>
      <c r="P90" s="10" t="e">
        <f>O90/SUM(#REF!,#REF!,#REF!,#REF!,#REF!,#REF!)-1</f>
        <v>#REF!</v>
      </c>
      <c r="Q90" s="46"/>
    </row>
    <row r="91" spans="1:17" ht="42" customHeight="1" x14ac:dyDescent="0.25">
      <c r="A91" s="24"/>
      <c r="B91" s="3" t="s">
        <v>44</v>
      </c>
      <c r="C91" s="8">
        <f>[1]班线包车!C57</f>
        <v>265.8931</v>
      </c>
      <c r="D91" s="5" t="e">
        <f>C91/#REF!-1</f>
        <v>#REF!</v>
      </c>
      <c r="E91" s="8">
        <f>[1]班线包车!E57</f>
        <v>624.38919999999996</v>
      </c>
      <c r="F91" s="5" t="e">
        <f>E91/#REF!-1</f>
        <v>#REF!</v>
      </c>
      <c r="G91" s="8">
        <f>[1]班线包车!G57</f>
        <v>137.2869</v>
      </c>
      <c r="H91" s="5" t="e">
        <f>G91/#REF!-1</f>
        <v>#REF!</v>
      </c>
      <c r="I91" s="8">
        <f>[1]班线包车!I57</f>
        <v>237.13740000000001</v>
      </c>
      <c r="J91" s="5" t="e">
        <f>I91/#REF!-1</f>
        <v>#REF!</v>
      </c>
      <c r="K91" s="8">
        <f>[1]班线包车!K57</f>
        <v>292.45330000000001</v>
      </c>
      <c r="L91" s="5" t="e">
        <f>K91/#REF!-1</f>
        <v>#REF!</v>
      </c>
      <c r="M91" s="8">
        <f>[1]班线包车!M57</f>
        <v>196.8723</v>
      </c>
      <c r="N91" s="5" t="e">
        <f>M91/#REF!-1</f>
        <v>#REF!</v>
      </c>
      <c r="O91" s="6">
        <f t="shared" si="2"/>
        <v>1754.0322000000001</v>
      </c>
      <c r="P91" s="10" t="e">
        <f>O91/SUM(#REF!,#REF!,#REF!,#REF!,#REF!,#REF!)-1</f>
        <v>#REF!</v>
      </c>
      <c r="Q91" s="46"/>
    </row>
    <row r="92" spans="1:17" ht="42" customHeight="1" x14ac:dyDescent="0.25">
      <c r="A92" s="24"/>
      <c r="B92" s="3" t="s">
        <v>45</v>
      </c>
      <c r="C92" s="8">
        <f>[1]公交!C74-[1]公交!C76</f>
        <v>28.070000000000007</v>
      </c>
      <c r="D92" s="5" t="e">
        <f>C92/#REF!-1</f>
        <v>#REF!</v>
      </c>
      <c r="E92" s="8">
        <f>[1]公交!E74-[1]公交!E76</f>
        <v>20</v>
      </c>
      <c r="F92" s="5" t="e">
        <f>E92/#REF!-1</f>
        <v>#REF!</v>
      </c>
      <c r="G92" s="8">
        <f>[1]公交!G74-[1]公交!G76</f>
        <v>26</v>
      </c>
      <c r="H92" s="5" t="e">
        <f>G92/#REF!-1</f>
        <v>#REF!</v>
      </c>
      <c r="I92" s="8">
        <f>[1]公交!I74-[1]公交!I76</f>
        <v>25.599999999999994</v>
      </c>
      <c r="J92" s="5" t="e">
        <f>I92/#REF!-1</f>
        <v>#REF!</v>
      </c>
      <c r="K92" s="8">
        <f>[1]公交!K74-[1]公交!K76</f>
        <v>26.75</v>
      </c>
      <c r="L92" s="5" t="e">
        <f>K92/#REF!-1</f>
        <v>#REF!</v>
      </c>
      <c r="M92" s="8">
        <f>[1]公交!M74-[1]公交!M76</f>
        <v>28.930000000000007</v>
      </c>
      <c r="N92" s="5" t="e">
        <f>M92/#REF!-1</f>
        <v>#REF!</v>
      </c>
      <c r="O92" s="6">
        <f t="shared" si="2"/>
        <v>155.35000000000002</v>
      </c>
      <c r="P92" s="10" t="e">
        <f>O92/SUM(#REF!,#REF!,#REF!,#REF!,#REF!,#REF!)-1</f>
        <v>#REF!</v>
      </c>
      <c r="Q92" s="46"/>
    </row>
    <row r="93" spans="1:17" ht="42" customHeight="1" x14ac:dyDescent="0.25">
      <c r="A93" s="25"/>
      <c r="B93" s="3" t="s">
        <v>46</v>
      </c>
      <c r="C93" s="8">
        <f>[1]出租!C74-[1]出租!C76</f>
        <v>25.400000000000006</v>
      </c>
      <c r="D93" s="5" t="e">
        <f>C93/#REF!-1</f>
        <v>#REF!</v>
      </c>
      <c r="E93" s="8">
        <f>[1]出租!E74-[1]出租!E76</f>
        <v>25.379999999999995</v>
      </c>
      <c r="F93" s="5" t="e">
        <f>E93/#REF!-1</f>
        <v>#REF!</v>
      </c>
      <c r="G93" s="8">
        <f>[1]出租!G74-[1]出租!G76</f>
        <v>25.389999999999993</v>
      </c>
      <c r="H93" s="5" t="e">
        <f>G93/#REF!-1</f>
        <v>#REF!</v>
      </c>
      <c r="I93" s="8">
        <f>[1]出租!I74-[1]出租!I76</f>
        <v>25.400000000000006</v>
      </c>
      <c r="J93" s="5" t="e">
        <f>I93/#REF!-1</f>
        <v>#REF!</v>
      </c>
      <c r="K93" s="8">
        <f>[1]出租!K74-[1]出租!K76</f>
        <v>25.500000000000007</v>
      </c>
      <c r="L93" s="5" t="e">
        <f>K93/#REF!-1</f>
        <v>#REF!</v>
      </c>
      <c r="M93" s="8">
        <f>[1]出租!M74-[1]出租!M76</f>
        <v>25.57</v>
      </c>
      <c r="N93" s="5" t="e">
        <f>M93/#REF!-1</f>
        <v>#REF!</v>
      </c>
      <c r="O93" s="6">
        <f t="shared" si="2"/>
        <v>152.63999999999999</v>
      </c>
      <c r="P93" s="10" t="e">
        <f>O93/SUM(#REF!,#REF!,#REF!,#REF!,#REF!,#REF!)-1</f>
        <v>#REF!</v>
      </c>
      <c r="Q93" s="46"/>
    </row>
    <row r="94" spans="1:17" ht="42" customHeight="1" thickBot="1" x14ac:dyDescent="0.3">
      <c r="A94" s="26"/>
      <c r="B94" s="3" t="s">
        <v>47</v>
      </c>
      <c r="C94" s="4">
        <f>[1]网约车!C74-[1]网约车!C76</f>
        <v>0.66630598479860903</v>
      </c>
      <c r="D94" s="5" t="e">
        <f>C94/#REF!-1</f>
        <v>#REF!</v>
      </c>
      <c r="E94" s="4">
        <f>[1]网约车!E74-[1]网约车!E76</f>
        <v>0.49477335811446999</v>
      </c>
      <c r="F94" s="5" t="e">
        <f>E94/#REF!-1</f>
        <v>#REF!</v>
      </c>
      <c r="G94" s="4">
        <f>[1]网约车!G74-[1]网约车!G76</f>
        <v>0.69101607205777804</v>
      </c>
      <c r="H94" s="5" t="e">
        <f>G94/#REF!-1</f>
        <v>#REF!</v>
      </c>
      <c r="I94" s="4">
        <f>[1]网约车!I74-[1]网约车!I76</f>
        <v>0.68972131589830499</v>
      </c>
      <c r="J94" s="5" t="e">
        <f>I94/#REF!-1</f>
        <v>#REF!</v>
      </c>
      <c r="K94" s="4">
        <f>[1]网约车!K74-[1]网约车!K76</f>
        <v>0.83363568774828001</v>
      </c>
      <c r="L94" s="5" t="e">
        <f>K94/#REF!-1</f>
        <v>#REF!</v>
      </c>
      <c r="M94" s="4">
        <f>[1]网约车!M74-[1]网约车!M76</f>
        <v>1.0020308836046801</v>
      </c>
      <c r="N94" s="5" t="e">
        <f>M94/#REF!-1</f>
        <v>#REF!</v>
      </c>
      <c r="O94" s="6">
        <f t="shared" si="2"/>
        <v>4.3774833022221227</v>
      </c>
      <c r="P94" s="10" t="e">
        <f>O94/SUM(#REF!,#REF!,#REF!,#REF!,#REF!,#REF!)-1</f>
        <v>#REF!</v>
      </c>
      <c r="Q94" s="46"/>
    </row>
    <row r="95" spans="1:17" ht="42" customHeight="1" x14ac:dyDescent="0.25"/>
  </sheetData>
  <mergeCells count="44">
    <mergeCell ref="L1:L2"/>
    <mergeCell ref="N1:N2"/>
    <mergeCell ref="P1:P2"/>
    <mergeCell ref="Q1:Q2"/>
    <mergeCell ref="A30:A34"/>
    <mergeCell ref="A35:A39"/>
    <mergeCell ref="A40:A44"/>
    <mergeCell ref="A45:A49"/>
    <mergeCell ref="A50:A54"/>
    <mergeCell ref="A55:A59"/>
    <mergeCell ref="A90:A94"/>
    <mergeCell ref="A60:A64"/>
    <mergeCell ref="A65:A69"/>
    <mergeCell ref="A70:A74"/>
    <mergeCell ref="A75:A79"/>
    <mergeCell ref="A80:A84"/>
    <mergeCell ref="A85:A89"/>
    <mergeCell ref="A5:A9"/>
    <mergeCell ref="A10:A14"/>
    <mergeCell ref="A15:A19"/>
    <mergeCell ref="A20:A24"/>
    <mergeCell ref="K3:K4"/>
    <mergeCell ref="E3:E4"/>
    <mergeCell ref="I3:I4"/>
    <mergeCell ref="J3:J4"/>
    <mergeCell ref="A25:A29"/>
    <mergeCell ref="L3:L4"/>
    <mergeCell ref="M3:M4"/>
    <mergeCell ref="N3:N4"/>
    <mergeCell ref="O3:O4"/>
    <mergeCell ref="P3:P4"/>
    <mergeCell ref="J1:J2"/>
    <mergeCell ref="F1:F2"/>
    <mergeCell ref="H1:H2"/>
    <mergeCell ref="A1:B1"/>
    <mergeCell ref="F3:F4"/>
    <mergeCell ref="G3:G4"/>
    <mergeCell ref="H3:H4"/>
    <mergeCell ref="A2:B2"/>
    <mergeCell ref="A3:A4"/>
    <mergeCell ref="B3:B4"/>
    <mergeCell ref="C3:C4"/>
    <mergeCell ref="D3:D4"/>
    <mergeCell ref="D1:D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2026-08-26T03:07:53Z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