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3" windowHeight="10715" firstSheet="1" activeTab="6"/>
  </bookViews>
  <sheets>
    <sheet name="1月" sheetId="1" r:id="rId1"/>
    <sheet name="2月" sheetId="2" r:id="rId2"/>
    <sheet name="3月" sheetId="3" r:id="rId3"/>
    <sheet name="4月" sheetId="6" r:id="rId4"/>
    <sheet name="5月" sheetId="7" r:id="rId5"/>
    <sheet name="6月" sheetId="8" r:id="rId6"/>
    <sheet name="7月" sheetId="9" r:id="rId7"/>
    <sheet name="8月" sheetId="10" r:id="rId8"/>
    <sheet name="9月" sheetId="11" r:id="rId9"/>
    <sheet name="10月" sheetId="12" r:id="rId10"/>
    <sheet name="11月" sheetId="13" r:id="rId11"/>
    <sheet name="12月" sheetId="14" r:id="rId12"/>
    <sheet name="X月" sheetId="5" r:id="rId13"/>
    <sheet name="Sheet3" sheetId="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<sst xmlns="http://schemas.openxmlformats.org/spreadsheetml/2006/main" count="731" uniqueCount="41">
  <si>
    <r>
      <rPr>
        <b/>
        <sz val="18"/>
        <color theme="1"/>
        <rFont val="等线"/>
        <charset val="134"/>
        <scheme val="minor"/>
      </rPr>
      <t>客运量拆分</t>
    </r>
    <r>
      <rPr>
        <sz val="10"/>
        <color theme="1"/>
        <rFont val="等线"/>
        <charset val="134"/>
        <scheme val="minor"/>
      </rPr>
      <t>（万人）</t>
    </r>
  </si>
  <si>
    <t>市州</t>
  </si>
  <si>
    <t>订单总数</t>
  </si>
  <si>
    <t>网约车客运量（万人）</t>
  </si>
  <si>
    <t>巡游出租车客运量（万人）</t>
  </si>
  <si>
    <t>城市内巡游出租车客运量（万人）</t>
  </si>
  <si>
    <t>比例</t>
  </si>
  <si>
    <t>网约车城市内客运量初步拆分</t>
  </si>
  <si>
    <t>网约车城市内客运量（万人）</t>
  </si>
  <si>
    <t>网约车城际城乡客运量（万人）</t>
  </si>
  <si>
    <t>全省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</si>
  <si>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</si>
  <si>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</si>
  <si>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</si>
  <si>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</si>
  <si>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</si>
  <si>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</si>
  <si>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</si>
  <si>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</si>
  <si>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</si>
  <si>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</si>
  <si>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</si>
  <si>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</si>
  <si>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</si>
  <si>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仙桃市</t>
  </si>
  <si>
    <t>潜江市</t>
  </si>
  <si>
    <t>天门市</t>
  </si>
  <si>
    <t>神农架林区</t>
  </si>
  <si>
    <r>
      <rPr>
        <b/>
        <sz val="18"/>
        <color theme="1"/>
        <rFont val="等线"/>
        <charset val="134"/>
        <scheme val="minor"/>
      </rPr>
      <t>旅客周转量拆分</t>
    </r>
    <r>
      <rPr>
        <sz val="10"/>
        <color theme="1"/>
        <rFont val="等线"/>
        <charset val="134"/>
        <scheme val="minor"/>
      </rPr>
      <t>（万人公里）</t>
    </r>
  </si>
  <si>
    <t>出租车平均运距</t>
  </si>
  <si>
    <t>出租车城市内平均运距</t>
  </si>
  <si>
    <t>网约车旅客周转量初步拆分</t>
  </si>
  <si>
    <t>网约车城市内旅客周转量初步拆分</t>
  </si>
  <si>
    <t>网约车旅客周转量（万人公里）</t>
  </si>
  <si>
    <t>网约车城市内旅客周转量（万人公里）</t>
  </si>
  <si>
    <t>网约车城际城乡旅客周转量（万人）</t>
  </si>
  <si>
    <r>
      <rPr>
        <b/>
        <sz val="11"/>
        <color rgb="FFFF0000"/>
        <rFont val="等线"/>
        <charset val="134"/>
        <scheme val="minor"/>
      </rPr>
      <t>注：标</t>
    </r>
    <r>
      <rPr>
        <b/>
        <sz val="11"/>
        <color rgb="FF00B0F0"/>
        <rFont val="等线"/>
        <charset val="134"/>
        <scheme val="minor"/>
      </rPr>
      <t>蓝</t>
    </r>
    <r>
      <rPr>
        <b/>
        <sz val="11"/>
        <color rgb="FFFF0000"/>
        <rFont val="等线"/>
        <charset val="134"/>
        <scheme val="minor"/>
      </rPr>
      <t>为部级下发数；武汉市没有城市外数据。巡游出租数据取自一套表  订单总数有由部余工提供的网约车分析报告获取</t>
    </r>
  </si>
  <si>
    <t>客运量（万人）</t>
  </si>
  <si>
    <r>
      <rPr>
        <b/>
        <sz val="11"/>
        <color rgb="FFFF0000"/>
        <rFont val="等线"/>
        <charset val="134"/>
        <scheme val="minor"/>
      </rPr>
      <t>注：标</t>
    </r>
    <r>
      <rPr>
        <b/>
        <sz val="11"/>
        <color rgb="FF00B0F0"/>
        <rFont val="等线"/>
        <charset val="134"/>
        <scheme val="minor"/>
      </rPr>
      <t>蓝</t>
    </r>
    <r>
      <rPr>
        <b/>
        <sz val="11"/>
        <color rgb="FFFF0000"/>
        <rFont val="等线"/>
        <charset val="134"/>
        <scheme val="minor"/>
      </rPr>
      <t>为部级下发数；武汉市没有城市外数据。</t>
    </r>
  </si>
  <si>
    <t>城际城乡客运量</t>
  </si>
  <si>
    <t>城际城乡网约车旅客周转量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</si>
</sst>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  <numFmt numFmtId="179" formatCode="0.000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B0F0"/>
      <name val="等线"/>
      <charset val="134"/>
      <scheme val="minor"/>
    </font>
    <font>
      <sz val="10"/>
      <color theme="1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5">
    <xf numFmtId="0" fontId="0" fillId="0" borderId="0" xfId="0"/>
    <xf numFmtId="176" fontId="0" fillId="0" borderId="0" xfId="0" applyNumberFormat="1" applyAlignment="1">
      <alignment horizontal="center" vertical="center"/>
    </xf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0" fillId="0" borderId="0" xfId="0" applyNumberFormat="1"/>
    <xf numFmtId="0" fontId="7" fillId="0" borderId="1" xfId="0" applyFont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177" fontId="5" fillId="2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77" fontId="5" fillId="3" borderId="1" xfId="0" applyNumberFormat="1" applyFont="1" applyFill="1" applyBorder="1" applyAlignment="1">
      <alignment horizontal="center"/>
    </xf>
    <xf numFmtId="179" fontId="5" fillId="0" borderId="1" xfId="0" applyNumberFormat="1" applyFont="1" applyBorder="1" applyAlignment="1">
      <alignment horizontal="center"/>
    </xf>
    <xf numFmtId="0" fontId="0" fillId="0" borderId="0" xfId="0" applyNumberFormat="1"/>
    <xf numFmtId="0" fontId="7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57" fontId="0" fillId="0" borderId="0" xfId="0" applyNumberFormat="1"/>
    <xf numFmtId="57" fontId="0" fillId="0" borderId="0" xfId="0" applyNumberFormat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zoomScale="90" zoomScaleNormal="90" workbookViewId="0">
      <pane xSplit="1" topLeftCell="B1" activePane="topRight" state="frozen"/>
      <selection/>
      <selection pane="topRight" activeCell="I3" sqref="I3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ht="16" customHeight="1" spans="1:9">
      <c r="A3" s="9" t="s">
        <v>10</v>
      </c>
      <c r="B3" s="10">
        <f>SUM(B4:B20)</f>
        <v>17739605</v>
      </c>
      <c r="C3" s="26">
        <v>2467.79</v>
      </c>
      <c r="D3" s="27"/>
      <c r="E3" s="27"/>
      <c r="F3" s="27"/>
      <c r="G3" s="28">
        <f>SUM(G4:G20)</f>
        <v>2355.29804318232</v>
      </c>
      <c r="H3" s="29">
        <v>2325.25</v>
      </c>
      <c r="I3" s="28">
        <f>SUM(I4:I20)</f>
        <v>142.539999999999</v>
      </c>
    </row>
    <row r="4" ht="15.6" spans="1:9">
      <c r="A4" s="9" t="s">
        <v>11</v>
      </c>
      <c r="B4" s="30">
        <v>8963395</v>
      </c>
      <c r="C4" s="28">
        <f>B4/B$3*C$3</f>
        <v>1246.91482967349</v>
      </c>
      <c r="D4" s="31">
        <v>1621.29</v>
      </c>
      <c r="E4" s="31">
        <v>1621.29</v>
      </c>
      <c r="F4" s="32">
        <f>E4/D4</f>
        <v>1</v>
      </c>
      <c r="G4" s="28">
        <f>C4*F4</f>
        <v>1246.91482967349</v>
      </c>
      <c r="H4" s="33">
        <f>G4</f>
        <v>1246.91482967349</v>
      </c>
      <c r="I4" s="34">
        <f t="shared" ref="I4:I20" si="0">C4-H4</f>
        <v>0</v>
      </c>
    </row>
    <row r="5" ht="15.6" spans="1:9">
      <c r="A5" s="9" t="s">
        <v>12</v>
      </c>
      <c r="B5" s="30">
        <v>384646</v>
      </c>
      <c r="C5" s="28">
        <f t="shared" ref="C5:C20" si="1">B5/B$3*C$3</f>
        <v>53.5088324875328</v>
      </c>
      <c r="D5" s="31">
        <v>366.26</v>
      </c>
      <c r="E5" s="31">
        <v>350.09</v>
      </c>
      <c r="F5" s="32">
        <f t="shared" ref="F5:F20" si="2">E5/D5</f>
        <v>0.955851034784033</v>
      </c>
      <c r="G5" s="28">
        <f>C5*F5</f>
        <v>51.1464729032937</v>
      </c>
      <c r="H5" s="28">
        <f>G5/(G$3-G$4)*(H$3-H$4)</f>
        <v>49.759902439495</v>
      </c>
      <c r="I5" s="34">
        <f t="shared" si="0"/>
        <v>3.74893004803784</v>
      </c>
    </row>
    <row r="6" ht="15.6" spans="1:9">
      <c r="A6" s="9" t="s">
        <v>13</v>
      </c>
      <c r="B6" s="30">
        <v>790793</v>
      </c>
      <c r="C6" s="28">
        <f t="shared" si="1"/>
        <v>110.008709746919</v>
      </c>
      <c r="D6" s="31">
        <v>361.83</v>
      </c>
      <c r="E6" s="31">
        <v>354.53</v>
      </c>
      <c r="F6" s="32">
        <f t="shared" si="2"/>
        <v>0.979824779592626</v>
      </c>
      <c r="G6" s="28">
        <f t="shared" ref="G5:G20" si="3">C6*F6</f>
        <v>107.789259781044</v>
      </c>
      <c r="H6" s="28">
        <f>G6/(G$3-G$4)*(H$3-H$4)</f>
        <v>104.867114900991</v>
      </c>
      <c r="I6" s="34">
        <f t="shared" si="0"/>
        <v>5.14159484592793</v>
      </c>
    </row>
    <row r="7" ht="15.6" spans="1:9">
      <c r="A7" s="9" t="s">
        <v>14</v>
      </c>
      <c r="B7" s="30">
        <v>2092366</v>
      </c>
      <c r="C7" s="28">
        <f t="shared" si="1"/>
        <v>291.072991261079</v>
      </c>
      <c r="D7" s="31">
        <v>808.8</v>
      </c>
      <c r="E7" s="31">
        <v>756.41</v>
      </c>
      <c r="F7" s="32">
        <f t="shared" si="2"/>
        <v>0.935225024727992</v>
      </c>
      <c r="G7" s="28">
        <f t="shared" si="3"/>
        <v>272.218745449794</v>
      </c>
      <c r="H7" s="28">
        <f t="shared" ref="H6:H20" si="4">G7/(G$3-G$4)*(H$3-H$4)</f>
        <v>264.838950701353</v>
      </c>
      <c r="I7" s="34">
        <f t="shared" si="0"/>
        <v>26.2340405597265</v>
      </c>
    </row>
    <row r="8" ht="15.6" spans="1:9">
      <c r="A8" s="9" t="s">
        <v>15</v>
      </c>
      <c r="B8" s="30">
        <v>1994924</v>
      </c>
      <c r="C8" s="28">
        <f t="shared" si="1"/>
        <v>277.517650362564</v>
      </c>
      <c r="D8" s="31">
        <v>435.15</v>
      </c>
      <c r="E8" s="31">
        <v>379.64</v>
      </c>
      <c r="F8" s="32">
        <f t="shared" si="2"/>
        <v>0.872434792600253</v>
      </c>
      <c r="G8" s="28">
        <f t="shared" si="3"/>
        <v>242.116053736973</v>
      </c>
      <c r="H8" s="28">
        <f t="shared" si="4"/>
        <v>235.552336830082</v>
      </c>
      <c r="I8" s="34">
        <f t="shared" si="0"/>
        <v>41.9653135324821</v>
      </c>
    </row>
    <row r="9" ht="15.6" spans="1:9">
      <c r="A9" s="9" t="s">
        <v>16</v>
      </c>
      <c r="B9" s="30">
        <v>139454</v>
      </c>
      <c r="C9" s="28">
        <f t="shared" si="1"/>
        <v>19.3997096699729</v>
      </c>
      <c r="D9" s="31">
        <v>103.72</v>
      </c>
      <c r="E9" s="31">
        <v>101.85</v>
      </c>
      <c r="F9" s="32">
        <f t="shared" si="2"/>
        <v>0.981970690320093</v>
      </c>
      <c r="G9" s="28">
        <f t="shared" si="3"/>
        <v>19.0499462966327</v>
      </c>
      <c r="H9" s="28">
        <f t="shared" si="4"/>
        <v>18.5335061322873</v>
      </c>
      <c r="I9" s="34">
        <f t="shared" si="0"/>
        <v>0.866203537685571</v>
      </c>
    </row>
    <row r="10" ht="15.6" spans="1:9">
      <c r="A10" s="9" t="s">
        <v>17</v>
      </c>
      <c r="B10" s="30">
        <v>302021</v>
      </c>
      <c r="C10" s="28">
        <f t="shared" si="1"/>
        <v>42.0147124803512</v>
      </c>
      <c r="D10" s="31">
        <v>378.18</v>
      </c>
      <c r="E10" s="31">
        <v>344.22</v>
      </c>
      <c r="F10" s="32">
        <f t="shared" si="2"/>
        <v>0.910201491353324</v>
      </c>
      <c r="G10" s="28">
        <f t="shared" si="3"/>
        <v>38.2418539583967</v>
      </c>
      <c r="H10" s="28">
        <f t="shared" si="4"/>
        <v>37.2051250860094</v>
      </c>
      <c r="I10" s="34">
        <f t="shared" si="0"/>
        <v>4.80958739434177</v>
      </c>
    </row>
    <row r="11" ht="15.6" spans="1:9">
      <c r="A11" s="9" t="s">
        <v>18</v>
      </c>
      <c r="B11" s="30">
        <v>382104</v>
      </c>
      <c r="C11" s="28">
        <f t="shared" si="1"/>
        <v>53.1552100602015</v>
      </c>
      <c r="D11" s="31">
        <v>446.2</v>
      </c>
      <c r="E11" s="31">
        <v>370.86</v>
      </c>
      <c r="F11" s="32">
        <f t="shared" si="2"/>
        <v>0.831151949798297</v>
      </c>
      <c r="G11" s="28">
        <f t="shared" si="3"/>
        <v>44.1800564834745</v>
      </c>
      <c r="H11" s="28">
        <f t="shared" si="4"/>
        <v>42.9823441500205</v>
      </c>
      <c r="I11" s="34">
        <f t="shared" si="0"/>
        <v>10.172865910181</v>
      </c>
    </row>
    <row r="12" ht="15.6" spans="1:9">
      <c r="A12" s="9" t="s">
        <v>19</v>
      </c>
      <c r="B12" s="30">
        <v>439667</v>
      </c>
      <c r="C12" s="28">
        <f t="shared" si="1"/>
        <v>61.1629078511049</v>
      </c>
      <c r="D12" s="31">
        <v>852.67</v>
      </c>
      <c r="E12" s="31">
        <v>850.11</v>
      </c>
      <c r="F12" s="32">
        <f t="shared" si="2"/>
        <v>0.99699766615455</v>
      </c>
      <c r="G12" s="28">
        <f t="shared" si="3"/>
        <v>60.9792763827774</v>
      </c>
      <c r="H12" s="28">
        <f t="shared" si="4"/>
        <v>59.3261406192215</v>
      </c>
      <c r="I12" s="34">
        <f t="shared" si="0"/>
        <v>1.83676723188343</v>
      </c>
    </row>
    <row r="13" ht="15.6" spans="1:9">
      <c r="A13" s="9" t="s">
        <v>20</v>
      </c>
      <c r="B13" s="30">
        <v>369612</v>
      </c>
      <c r="C13" s="28">
        <f t="shared" si="1"/>
        <v>51.4174243158176</v>
      </c>
      <c r="D13" s="31">
        <v>450.3</v>
      </c>
      <c r="E13" s="31">
        <v>432.29</v>
      </c>
      <c r="F13" s="32">
        <f t="shared" si="2"/>
        <v>0.960004441483456</v>
      </c>
      <c r="G13" s="28">
        <f t="shared" si="3"/>
        <v>49.3609557128244</v>
      </c>
      <c r="H13" s="28">
        <f t="shared" si="4"/>
        <v>48.0227902564167</v>
      </c>
      <c r="I13" s="34">
        <f t="shared" si="0"/>
        <v>3.3946340594009</v>
      </c>
    </row>
    <row r="14" ht="15.6" spans="1:9">
      <c r="A14" s="9" t="s">
        <v>21</v>
      </c>
      <c r="B14" s="30">
        <v>1196786</v>
      </c>
      <c r="C14" s="28">
        <f t="shared" si="1"/>
        <v>166.487163775067</v>
      </c>
      <c r="D14" s="31">
        <v>254.73</v>
      </c>
      <c r="E14" s="31">
        <v>210.07</v>
      </c>
      <c r="F14" s="32">
        <f t="shared" si="2"/>
        <v>0.824677109095906</v>
      </c>
      <c r="G14" s="28">
        <f t="shared" si="3"/>
        <v>137.298152923599</v>
      </c>
      <c r="H14" s="28">
        <f t="shared" si="4"/>
        <v>133.576027960301</v>
      </c>
      <c r="I14" s="34">
        <f t="shared" si="0"/>
        <v>32.9111358147658</v>
      </c>
    </row>
    <row r="15" ht="15.6" spans="1:9">
      <c r="A15" s="9" t="s">
        <v>22</v>
      </c>
      <c r="B15" s="30">
        <v>108658</v>
      </c>
      <c r="C15" s="28">
        <f t="shared" si="1"/>
        <v>15.1156198697773</v>
      </c>
      <c r="D15" s="31">
        <v>166.9</v>
      </c>
      <c r="E15" s="31">
        <v>156.38</v>
      </c>
      <c r="F15" s="32">
        <f t="shared" si="2"/>
        <v>0.936968244457759</v>
      </c>
      <c r="G15" s="28">
        <f t="shared" si="3"/>
        <v>14.162855813276</v>
      </c>
      <c r="H15" s="28">
        <f t="shared" si="4"/>
        <v>13.7789036766182</v>
      </c>
      <c r="I15" s="34">
        <f t="shared" si="0"/>
        <v>1.33671619315908</v>
      </c>
    </row>
    <row r="16" ht="15.6" spans="1:9">
      <c r="A16" s="9" t="s">
        <v>23</v>
      </c>
      <c r="B16" s="30">
        <v>411574</v>
      </c>
      <c r="C16" s="28">
        <f t="shared" si="1"/>
        <v>57.2548374927176</v>
      </c>
      <c r="D16" s="31">
        <v>572.47</v>
      </c>
      <c r="E16" s="31">
        <v>526.13</v>
      </c>
      <c r="F16" s="32">
        <f t="shared" si="2"/>
        <v>0.919052526769962</v>
      </c>
      <c r="G16" s="28">
        <f t="shared" si="3"/>
        <v>52.6202030674856</v>
      </c>
      <c r="H16" s="28">
        <f t="shared" si="4"/>
        <v>51.1936800790789</v>
      </c>
      <c r="I16" s="34">
        <f t="shared" si="0"/>
        <v>6.06115741363867</v>
      </c>
    </row>
    <row r="17" ht="15.6" spans="1:9">
      <c r="A17" s="9" t="s">
        <v>24</v>
      </c>
      <c r="B17" s="30">
        <v>60868</v>
      </c>
      <c r="C17" s="28">
        <f t="shared" si="1"/>
        <v>8.46746259119073</v>
      </c>
      <c r="D17" s="31">
        <v>64</v>
      </c>
      <c r="E17" s="31">
        <v>58</v>
      </c>
      <c r="F17" s="32">
        <f t="shared" si="2"/>
        <v>0.90625</v>
      </c>
      <c r="G17" s="28">
        <f t="shared" si="3"/>
        <v>7.6736379732666</v>
      </c>
      <c r="H17" s="28">
        <f t="shared" si="4"/>
        <v>7.46560721064229</v>
      </c>
      <c r="I17" s="34">
        <f t="shared" si="0"/>
        <v>1.00185538054844</v>
      </c>
    </row>
    <row r="18" ht="15.6" spans="1:9">
      <c r="A18" s="9" t="s">
        <v>25</v>
      </c>
      <c r="B18" s="30">
        <v>55217</v>
      </c>
      <c r="C18" s="28">
        <f t="shared" si="1"/>
        <v>7.68134129423964</v>
      </c>
      <c r="D18" s="31">
        <v>108.7</v>
      </c>
      <c r="E18" s="31">
        <v>93.1</v>
      </c>
      <c r="F18" s="32">
        <f t="shared" si="2"/>
        <v>0.856485740570377</v>
      </c>
      <c r="G18" s="28">
        <f t="shared" si="3"/>
        <v>6.57895928697066</v>
      </c>
      <c r="H18" s="28">
        <f t="shared" si="4"/>
        <v>6.40060504058702</v>
      </c>
      <c r="I18" s="34">
        <f t="shared" si="0"/>
        <v>1.28073625365262</v>
      </c>
    </row>
    <row r="19" ht="15.6" spans="1:9">
      <c r="A19" s="9" t="s">
        <v>26</v>
      </c>
      <c r="B19" s="30">
        <v>46331</v>
      </c>
      <c r="C19" s="28">
        <f t="shared" si="1"/>
        <v>6.44519302938256</v>
      </c>
      <c r="D19" s="31">
        <v>83.25</v>
      </c>
      <c r="E19" s="31">
        <v>62.34</v>
      </c>
      <c r="F19" s="32">
        <f t="shared" si="2"/>
        <v>0.748828828828829</v>
      </c>
      <c r="G19" s="28">
        <f t="shared" si="3"/>
        <v>4.82634634776827</v>
      </c>
      <c r="H19" s="28">
        <f t="shared" si="4"/>
        <v>4.69550508122519</v>
      </c>
      <c r="I19" s="34">
        <f t="shared" si="0"/>
        <v>1.74968794815737</v>
      </c>
    </row>
    <row r="20" ht="15.6" spans="1:9">
      <c r="A20" s="9" t="s">
        <v>27</v>
      </c>
      <c r="B20" s="30">
        <v>1189</v>
      </c>
      <c r="C20" s="28">
        <f t="shared" si="1"/>
        <v>0.165404038590487</v>
      </c>
      <c r="D20" s="31">
        <v>15.9</v>
      </c>
      <c r="E20" s="31">
        <v>13.5</v>
      </c>
      <c r="F20" s="32">
        <f t="shared" si="2"/>
        <v>0.849056603773585</v>
      </c>
      <c r="G20" s="28">
        <f t="shared" si="3"/>
        <v>0.140437391256074</v>
      </c>
      <c r="H20" s="28">
        <f t="shared" si="4"/>
        <v>0.136630162180927</v>
      </c>
      <c r="I20" s="34">
        <f t="shared" si="0"/>
        <v>0.0287738764095596</v>
      </c>
    </row>
    <row r="22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ht="15.6" spans="1:9">
      <c r="A24" s="9" t="s">
        <v>10</v>
      </c>
      <c r="B24" s="10"/>
      <c r="C24" s="27"/>
      <c r="D24" s="28">
        <f>SUM(D25:D41)</f>
        <v>16582.1586228759</v>
      </c>
      <c r="E24" s="28">
        <f>SUM(E25:E41)</f>
        <v>14731.0496504914</v>
      </c>
      <c r="F24" s="36"/>
      <c r="G24" s="29">
        <v>14910.54</v>
      </c>
      <c r="H24" s="29">
        <v>12202.49</v>
      </c>
      <c r="I24" s="28">
        <f>SUM(I25:I41)</f>
        <v>2708.05</v>
      </c>
    </row>
    <row r="25" ht="15.6" spans="1:9">
      <c r="A25" s="9" t="s">
        <v>11</v>
      </c>
      <c r="B25" s="37">
        <v>7.8</v>
      </c>
      <c r="C25" s="31">
        <v>7.8</v>
      </c>
      <c r="D25" s="28">
        <f>C4*B25</f>
        <v>9725.93567145323</v>
      </c>
      <c r="E25" s="28">
        <f>H4*C25</f>
        <v>9725.93567145323</v>
      </c>
      <c r="F25" s="36"/>
      <c r="G25" s="28">
        <f>D25/D$24*G$24</f>
        <v>8745.48098138258</v>
      </c>
      <c r="H25" s="38">
        <f>G25</f>
        <v>8745.48098138258</v>
      </c>
      <c r="I25" s="28">
        <f t="shared" ref="I25:I41" si="5">G25-H25</f>
        <v>0</v>
      </c>
    </row>
    <row r="26" ht="15.6" spans="1:9">
      <c r="A26" s="9" t="s">
        <v>12</v>
      </c>
      <c r="B26" s="37">
        <v>5</v>
      </c>
      <c r="C26" s="31">
        <v>4.5</v>
      </c>
      <c r="D26" s="28">
        <f>C5*B26</f>
        <v>267.544162437664</v>
      </c>
      <c r="E26" s="28">
        <f t="shared" ref="E26:E41" si="6">H5*C26</f>
        <v>223.919560977727</v>
      </c>
      <c r="F26" s="36"/>
      <c r="G26" s="28">
        <f t="shared" ref="G26:G41" si="7">D26/D$24*G$24</f>
        <v>240.573499899461</v>
      </c>
      <c r="H26" s="39">
        <f>E26/(E$24-E$25)*(H$24-H$25)</f>
        <v>154.660202542203</v>
      </c>
      <c r="I26" s="28">
        <f t="shared" si="5"/>
        <v>85.9132973572586</v>
      </c>
    </row>
    <row r="27" ht="15.6" spans="1:9">
      <c r="A27" s="9" t="s">
        <v>13</v>
      </c>
      <c r="B27" s="37">
        <v>6.15</v>
      </c>
      <c r="C27" s="31">
        <v>4.23</v>
      </c>
      <c r="D27" s="28">
        <f t="shared" ref="D26:D41" si="8">C6*B27</f>
        <v>676.553564943554</v>
      </c>
      <c r="E27" s="28">
        <f t="shared" si="6"/>
        <v>443.587896031192</v>
      </c>
      <c r="F27" s="36"/>
      <c r="G27" s="28">
        <f t="shared" si="7"/>
        <v>608.351374610353</v>
      </c>
      <c r="H27" s="39">
        <f t="shared" ref="H27:H41" si="9">E27/(E$24-E$25)*(H$24-H$25)</f>
        <v>306.384103049746</v>
      </c>
      <c r="I27" s="28">
        <f t="shared" si="5"/>
        <v>301.967271560607</v>
      </c>
    </row>
    <row r="28" ht="15.6" spans="1:9">
      <c r="A28" s="9" t="s">
        <v>14</v>
      </c>
      <c r="B28" s="37">
        <v>5</v>
      </c>
      <c r="C28" s="31">
        <v>4.8</v>
      </c>
      <c r="D28" s="28">
        <f t="shared" si="8"/>
        <v>1455.3649563054</v>
      </c>
      <c r="E28" s="28">
        <f t="shared" si="6"/>
        <v>1271.22696336649</v>
      </c>
      <c r="F28" s="36"/>
      <c r="G28" s="28">
        <f t="shared" si="7"/>
        <v>1308.65214168518</v>
      </c>
      <c r="H28" s="39">
        <f t="shared" si="9"/>
        <v>878.030569428132</v>
      </c>
      <c r="I28" s="28">
        <f t="shared" si="5"/>
        <v>430.621572257049</v>
      </c>
    </row>
    <row r="29" ht="15.6" spans="1:9">
      <c r="A29" s="9" t="s">
        <v>15</v>
      </c>
      <c r="B29" s="37">
        <v>5.79</v>
      </c>
      <c r="C29" s="31">
        <v>5.13</v>
      </c>
      <c r="D29" s="28">
        <f t="shared" si="8"/>
        <v>1606.82719559925</v>
      </c>
      <c r="E29" s="28">
        <f t="shared" si="6"/>
        <v>1208.38348793832</v>
      </c>
      <c r="F29" s="36"/>
      <c r="G29" s="28">
        <f t="shared" si="7"/>
        <v>1444.84573558585</v>
      </c>
      <c r="H29" s="39">
        <f t="shared" si="9"/>
        <v>834.624872329861</v>
      </c>
      <c r="I29" s="28">
        <f t="shared" si="5"/>
        <v>610.220863255994</v>
      </c>
    </row>
    <row r="30" ht="15.6" spans="1:9">
      <c r="A30" s="9" t="s">
        <v>16</v>
      </c>
      <c r="B30" s="37">
        <v>6.58</v>
      </c>
      <c r="C30" s="31">
        <v>4.61</v>
      </c>
      <c r="D30" s="28">
        <f t="shared" si="8"/>
        <v>127.650089628422</v>
      </c>
      <c r="E30" s="28">
        <f t="shared" si="6"/>
        <v>85.4394632698446</v>
      </c>
      <c r="F30" s="36"/>
      <c r="G30" s="28">
        <f t="shared" si="7"/>
        <v>114.781905703304</v>
      </c>
      <c r="H30" s="39">
        <f t="shared" si="9"/>
        <v>59.0126411319895</v>
      </c>
      <c r="I30" s="28">
        <f t="shared" si="5"/>
        <v>55.7692645713146</v>
      </c>
    </row>
    <row r="31" ht="15.6" spans="1:9">
      <c r="A31" s="9" t="s">
        <v>17</v>
      </c>
      <c r="B31" s="37">
        <v>4.5</v>
      </c>
      <c r="C31" s="31">
        <v>4</v>
      </c>
      <c r="D31" s="28">
        <f t="shared" si="8"/>
        <v>189.06620616158</v>
      </c>
      <c r="E31" s="28">
        <f t="shared" si="6"/>
        <v>148.820500344038</v>
      </c>
      <c r="F31" s="36"/>
      <c r="G31" s="28">
        <f t="shared" si="7"/>
        <v>170.006770151832</v>
      </c>
      <c r="H31" s="39">
        <f t="shared" si="9"/>
        <v>102.78962956671</v>
      </c>
      <c r="I31" s="28">
        <f t="shared" si="5"/>
        <v>67.2171405851226</v>
      </c>
    </row>
    <row r="32" ht="15.6" spans="1:9">
      <c r="A32" s="9" t="s">
        <v>18</v>
      </c>
      <c r="B32" s="37">
        <v>5.2</v>
      </c>
      <c r="C32" s="31">
        <v>3.4</v>
      </c>
      <c r="D32" s="28">
        <f t="shared" si="8"/>
        <v>276.407092313048</v>
      </c>
      <c r="E32" s="28">
        <f t="shared" si="6"/>
        <v>146.13997011007</v>
      </c>
      <c r="F32" s="36"/>
      <c r="G32" s="28">
        <f t="shared" si="7"/>
        <v>248.542973200832</v>
      </c>
      <c r="H32" s="39">
        <f t="shared" si="9"/>
        <v>100.938199762651</v>
      </c>
      <c r="I32" s="28">
        <f t="shared" si="5"/>
        <v>147.604773438182</v>
      </c>
    </row>
    <row r="33" ht="15.6" spans="1:9">
      <c r="A33" s="9" t="s">
        <v>19</v>
      </c>
      <c r="B33" s="37">
        <v>5</v>
      </c>
      <c r="C33" s="31">
        <v>4</v>
      </c>
      <c r="D33" s="28">
        <f t="shared" si="8"/>
        <v>305.814539255525</v>
      </c>
      <c r="E33" s="28">
        <f t="shared" si="6"/>
        <v>237.304562476886</v>
      </c>
      <c r="F33" s="36"/>
      <c r="G33" s="28">
        <f t="shared" si="7"/>
        <v>274.985906470616</v>
      </c>
      <c r="H33" s="39">
        <f t="shared" si="9"/>
        <v>163.905161016793</v>
      </c>
      <c r="I33" s="28">
        <f t="shared" si="5"/>
        <v>111.080745453823</v>
      </c>
    </row>
    <row r="34" ht="15.6" spans="1:9">
      <c r="A34" s="9" t="s">
        <v>20</v>
      </c>
      <c r="B34" s="37">
        <v>6.2</v>
      </c>
      <c r="C34" s="31">
        <v>5.4</v>
      </c>
      <c r="D34" s="28">
        <f t="shared" si="8"/>
        <v>318.788030758069</v>
      </c>
      <c r="E34" s="28">
        <f t="shared" si="6"/>
        <v>259.32306738465</v>
      </c>
      <c r="F34" s="36"/>
      <c r="G34" s="28">
        <f t="shared" si="7"/>
        <v>286.651562817763</v>
      </c>
      <c r="H34" s="39">
        <f t="shared" si="9"/>
        <v>179.113240265618</v>
      </c>
      <c r="I34" s="28">
        <f t="shared" si="5"/>
        <v>107.538322552145</v>
      </c>
    </row>
    <row r="35" ht="15.6" spans="1:9">
      <c r="A35" s="9" t="s">
        <v>21</v>
      </c>
      <c r="B35" s="37">
        <v>6.28</v>
      </c>
      <c r="C35" s="31">
        <v>4.58</v>
      </c>
      <c r="D35" s="28">
        <f t="shared" si="8"/>
        <v>1045.53938850742</v>
      </c>
      <c r="E35" s="28">
        <f t="shared" si="6"/>
        <v>611.778208058179</v>
      </c>
      <c r="F35" s="36"/>
      <c r="G35" s="28">
        <f t="shared" si="7"/>
        <v>940.14037788837</v>
      </c>
      <c r="H35" s="39">
        <f t="shared" si="9"/>
        <v>422.552371735828</v>
      </c>
      <c r="I35" s="28">
        <f t="shared" si="5"/>
        <v>517.588006152542</v>
      </c>
    </row>
    <row r="36" ht="15.6" spans="1:9">
      <c r="A36" s="9" t="s">
        <v>22</v>
      </c>
      <c r="B36" s="37">
        <v>6.04</v>
      </c>
      <c r="C36" s="31">
        <v>4.72</v>
      </c>
      <c r="D36" s="28">
        <f t="shared" si="8"/>
        <v>91.2983440134546</v>
      </c>
      <c r="E36" s="28">
        <f t="shared" si="6"/>
        <v>65.036425353638</v>
      </c>
      <c r="F36" s="36"/>
      <c r="G36" s="28">
        <f t="shared" si="7"/>
        <v>82.0947164543695</v>
      </c>
      <c r="H36" s="39">
        <f t="shared" si="9"/>
        <v>44.9203574439618</v>
      </c>
      <c r="I36" s="28">
        <f t="shared" si="5"/>
        <v>37.1743590104077</v>
      </c>
    </row>
    <row r="37" ht="15.6" spans="1:9">
      <c r="A37" s="9" t="s">
        <v>23</v>
      </c>
      <c r="B37" s="37">
        <v>6.76</v>
      </c>
      <c r="C37" s="31">
        <v>4.83</v>
      </c>
      <c r="D37" s="28">
        <f t="shared" si="8"/>
        <v>387.042701450771</v>
      </c>
      <c r="E37" s="28">
        <f t="shared" si="6"/>
        <v>247.265474781951</v>
      </c>
      <c r="F37" s="36"/>
      <c r="G37" s="28">
        <f t="shared" si="7"/>
        <v>348.025598653265</v>
      </c>
      <c r="H37" s="39">
        <f t="shared" si="9"/>
        <v>170.78511696115</v>
      </c>
      <c r="I37" s="28">
        <f t="shared" si="5"/>
        <v>177.240481692115</v>
      </c>
    </row>
    <row r="38" ht="15.6" spans="1:9">
      <c r="A38" s="9" t="s">
        <v>24</v>
      </c>
      <c r="B38" s="37">
        <v>3.8</v>
      </c>
      <c r="C38" s="31">
        <v>3.4</v>
      </c>
      <c r="D38" s="28">
        <f t="shared" si="8"/>
        <v>32.1763578465248</v>
      </c>
      <c r="E38" s="28">
        <f t="shared" si="6"/>
        <v>25.3830645161838</v>
      </c>
      <c r="F38" s="36"/>
      <c r="G38" s="28">
        <f t="shared" si="7"/>
        <v>28.932715072636</v>
      </c>
      <c r="H38" s="39">
        <f t="shared" si="9"/>
        <v>17.5319649702478</v>
      </c>
      <c r="I38" s="28">
        <f t="shared" si="5"/>
        <v>11.4007501023882</v>
      </c>
    </row>
    <row r="39" ht="15.6" spans="1:9">
      <c r="A39" s="9" t="s">
        <v>25</v>
      </c>
      <c r="B39" s="37">
        <v>5.8</v>
      </c>
      <c r="C39" s="31">
        <v>2.5</v>
      </c>
      <c r="D39" s="28">
        <f t="shared" si="8"/>
        <v>44.5517795065899</v>
      </c>
      <c r="E39" s="28">
        <f t="shared" si="6"/>
        <v>16.0015126014676</v>
      </c>
      <c r="F39" s="36"/>
      <c r="G39" s="28">
        <f t="shared" si="7"/>
        <v>40.0605919598289</v>
      </c>
      <c r="H39" s="39">
        <f t="shared" si="9"/>
        <v>11.0521705612434</v>
      </c>
      <c r="I39" s="28">
        <f t="shared" si="5"/>
        <v>29.0084213985855</v>
      </c>
    </row>
    <row r="40" ht="15.6" spans="1:9">
      <c r="A40" s="9" t="s">
        <v>26</v>
      </c>
      <c r="B40" s="37">
        <v>4.8</v>
      </c>
      <c r="C40" s="31">
        <v>3.2</v>
      </c>
      <c r="D40" s="28">
        <f t="shared" si="8"/>
        <v>30.9369265410363</v>
      </c>
      <c r="E40" s="28">
        <f t="shared" si="6"/>
        <v>15.0256162599206</v>
      </c>
      <c r="F40" s="36"/>
      <c r="G40" s="28">
        <f t="shared" si="7"/>
        <v>27.8182286853062</v>
      </c>
      <c r="H40" s="39">
        <f t="shared" si="9"/>
        <v>10.3781234829765</v>
      </c>
      <c r="I40" s="28">
        <f t="shared" si="5"/>
        <v>17.4401052023297</v>
      </c>
    </row>
    <row r="41" ht="15.6" spans="1:9">
      <c r="A41" s="9" t="s">
        <v>27</v>
      </c>
      <c r="B41" s="37">
        <v>4</v>
      </c>
      <c r="C41" s="31">
        <v>3.5</v>
      </c>
      <c r="D41" s="28">
        <f t="shared" si="8"/>
        <v>0.661616154361949</v>
      </c>
      <c r="E41" s="28">
        <f t="shared" si="6"/>
        <v>0.478205567633246</v>
      </c>
      <c r="F41" s="36"/>
      <c r="G41" s="28">
        <f t="shared" si="7"/>
        <v>0.594919778456991</v>
      </c>
      <c r="H41" s="39">
        <f t="shared" si="9"/>
        <v>0.330294368317038</v>
      </c>
      <c r="I41" s="28">
        <f t="shared" si="5"/>
        <v>0.264625410139954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30" workbookViewId="0">
      <selection activeCell="H24" sqref="H24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16214635</v>
      </c>
      <c r="C3" s="26">
        <v>2261.13</v>
      </c>
      <c r="D3" s="27"/>
      <c r="E3" s="27"/>
      <c r="F3" s="27"/>
      <c r="G3" s="28">
        <f>SUM(G4:G20)</f>
        <v>2154.40661933915</v>
      </c>
      <c r="H3" s="29">
        <v>2108.65</v>
      </c>
      <c r="I3" s="28">
        <f>SUM(I4:I20)</f>
        <v>152.479999999999</v>
      </c>
    </row>
    <row r="4" customFormat="1" ht="15.6" spans="1:9">
      <c r="A4" s="9" t="s">
        <v>11</v>
      </c>
      <c r="B4" s="30">
        <v>8415045</v>
      </c>
      <c r="C4" s="28">
        <f t="shared" ref="C4:C20" si="0">B4/B$3*C$3</f>
        <v>1173.47758372914</v>
      </c>
      <c r="D4" s="31">
        <v>1491.17</v>
      </c>
      <c r="E4" s="31">
        <v>1491.17</v>
      </c>
      <c r="F4" s="32">
        <f t="shared" ref="F4:F20" si="1">E4/D4</f>
        <v>1</v>
      </c>
      <c r="G4" s="28">
        <f t="shared" ref="G4:G20" si="2">C4*F4</f>
        <v>1173.47758372914</v>
      </c>
      <c r="H4" s="33">
        <f>G4</f>
        <v>1173.47758372914</v>
      </c>
      <c r="I4" s="34">
        <f t="shared" ref="I4:I20" si="3">C4-H4</f>
        <v>0</v>
      </c>
    </row>
    <row r="5" ht="15.6" spans="1:9">
      <c r="A5" s="9" t="s">
        <v>12</v>
      </c>
      <c r="B5" s="30">
        <v>371925</v>
      </c>
      <c r="C5" s="28">
        <f t="shared" si="0"/>
        <v>51.8649217358269</v>
      </c>
      <c r="D5" s="31">
        <v>361.25</v>
      </c>
      <c r="E5" s="31">
        <v>334.57</v>
      </c>
      <c r="F5" s="32">
        <f t="shared" si="1"/>
        <v>0.926145328719723</v>
      </c>
      <c r="G5" s="28">
        <f t="shared" si="2"/>
        <v>48.0344549900501</v>
      </c>
      <c r="H5" s="28">
        <f t="shared" ref="H5:H20" si="4">G5/(G$3-G$4)*(H$3-H$4)</f>
        <v>45.7938298353705</v>
      </c>
      <c r="I5" s="34">
        <f t="shared" si="3"/>
        <v>6.0710919004564</v>
      </c>
    </row>
    <row r="6" ht="15.6" spans="1:9">
      <c r="A6" s="9" t="s">
        <v>13</v>
      </c>
      <c r="B6" s="30">
        <v>742897</v>
      </c>
      <c r="C6" s="28">
        <f t="shared" si="0"/>
        <v>103.596947671656</v>
      </c>
      <c r="D6" s="31">
        <v>343.35</v>
      </c>
      <c r="E6" s="31">
        <v>336.71</v>
      </c>
      <c r="F6" s="32">
        <f t="shared" si="1"/>
        <v>0.980661132954711</v>
      </c>
      <c r="G6" s="28">
        <f t="shared" si="2"/>
        <v>101.593500074336</v>
      </c>
      <c r="H6" s="28">
        <f t="shared" si="4"/>
        <v>96.8545485890812</v>
      </c>
      <c r="I6" s="34">
        <f t="shared" si="3"/>
        <v>6.74239908257471</v>
      </c>
    </row>
    <row r="7" ht="15.6" spans="1:9">
      <c r="A7" s="9" t="s">
        <v>14</v>
      </c>
      <c r="B7" s="30">
        <v>1542212</v>
      </c>
      <c r="C7" s="28">
        <f t="shared" si="0"/>
        <v>215.06138248317</v>
      </c>
      <c r="D7" s="31">
        <v>746.95</v>
      </c>
      <c r="E7" s="31">
        <v>658.88</v>
      </c>
      <c r="F7" s="32">
        <f t="shared" si="1"/>
        <v>0.882093848316487</v>
      </c>
      <c r="G7" s="28">
        <f t="shared" si="2"/>
        <v>189.704322498844</v>
      </c>
      <c r="H7" s="28">
        <f t="shared" si="4"/>
        <v>180.855335307662</v>
      </c>
      <c r="I7" s="34">
        <f t="shared" si="3"/>
        <v>34.2060471755087</v>
      </c>
    </row>
    <row r="8" ht="15.6" spans="1:9">
      <c r="A8" s="9" t="s">
        <v>15</v>
      </c>
      <c r="B8" s="30">
        <v>1708132</v>
      </c>
      <c r="C8" s="28">
        <f t="shared" si="0"/>
        <v>238.198917777674</v>
      </c>
      <c r="D8" s="31">
        <v>403.19</v>
      </c>
      <c r="E8" s="31">
        <v>347.91</v>
      </c>
      <c r="F8" s="32">
        <f t="shared" si="1"/>
        <v>0.862893424936134</v>
      </c>
      <c r="G8" s="28">
        <f t="shared" si="2"/>
        <v>205.540279977258</v>
      </c>
      <c r="H8" s="28">
        <f t="shared" si="4"/>
        <v>195.952605427555</v>
      </c>
      <c r="I8" s="34">
        <f t="shared" si="3"/>
        <v>42.2463123501189</v>
      </c>
    </row>
    <row r="9" ht="15.6" spans="1:9">
      <c r="A9" s="9" t="s">
        <v>16</v>
      </c>
      <c r="B9" s="30">
        <v>233711</v>
      </c>
      <c r="C9" s="28">
        <f t="shared" si="0"/>
        <v>32.5909866876436</v>
      </c>
      <c r="D9" s="31">
        <v>93.65</v>
      </c>
      <c r="E9" s="31">
        <v>92.99</v>
      </c>
      <c r="F9" s="32">
        <f t="shared" si="1"/>
        <v>0.992952482648158</v>
      </c>
      <c r="G9" s="28">
        <f t="shared" si="2"/>
        <v>32.3613011434488</v>
      </c>
      <c r="H9" s="28">
        <f t="shared" si="4"/>
        <v>30.8517691752982</v>
      </c>
      <c r="I9" s="34">
        <f t="shared" si="3"/>
        <v>1.73921751234545</v>
      </c>
    </row>
    <row r="10" ht="15.6" spans="1:9">
      <c r="A10" s="9" t="s">
        <v>17</v>
      </c>
      <c r="B10" s="30">
        <v>294815</v>
      </c>
      <c r="C10" s="28">
        <f t="shared" si="0"/>
        <v>41.1119362816369</v>
      </c>
      <c r="D10" s="31">
        <v>340.68</v>
      </c>
      <c r="E10" s="31">
        <v>312.09</v>
      </c>
      <c r="F10" s="32">
        <f t="shared" si="1"/>
        <v>0.916079605494892</v>
      </c>
      <c r="G10" s="28">
        <f t="shared" si="2"/>
        <v>37.6618063700131</v>
      </c>
      <c r="H10" s="28">
        <f t="shared" si="4"/>
        <v>35.9050259352022</v>
      </c>
      <c r="I10" s="34">
        <f t="shared" si="3"/>
        <v>5.20691034643473</v>
      </c>
    </row>
    <row r="11" ht="15.6" spans="1:9">
      <c r="A11" s="9" t="s">
        <v>18</v>
      </c>
      <c r="B11" s="30">
        <v>370200</v>
      </c>
      <c r="C11" s="28">
        <f t="shared" si="0"/>
        <v>51.6243705763343</v>
      </c>
      <c r="D11" s="31">
        <v>436.09</v>
      </c>
      <c r="E11" s="31">
        <v>360.98</v>
      </c>
      <c r="F11" s="32">
        <f t="shared" si="1"/>
        <v>0.827764910912885</v>
      </c>
      <c r="G11" s="28">
        <f t="shared" si="2"/>
        <v>42.7328425110531</v>
      </c>
      <c r="H11" s="28">
        <f t="shared" si="4"/>
        <v>40.7395174721605</v>
      </c>
      <c r="I11" s="34">
        <f t="shared" si="3"/>
        <v>10.8848531041738</v>
      </c>
    </row>
    <row r="12" ht="15.6" spans="1:9">
      <c r="A12" s="9" t="s">
        <v>19</v>
      </c>
      <c r="B12" s="30">
        <v>687207</v>
      </c>
      <c r="C12" s="28">
        <f t="shared" si="0"/>
        <v>95.8309800936006</v>
      </c>
      <c r="D12" s="31">
        <v>771.55</v>
      </c>
      <c r="E12" s="31">
        <v>769.23</v>
      </c>
      <c r="F12" s="32">
        <f t="shared" si="1"/>
        <v>0.996993065906293</v>
      </c>
      <c r="G12" s="28">
        <f t="shared" si="2"/>
        <v>95.5428226523238</v>
      </c>
      <c r="H12" s="28">
        <f t="shared" si="4"/>
        <v>91.0861123216199</v>
      </c>
      <c r="I12" s="34">
        <f t="shared" si="3"/>
        <v>4.74486777198075</v>
      </c>
    </row>
    <row r="13" ht="15.6" spans="1:9">
      <c r="A13" s="9" t="s">
        <v>20</v>
      </c>
      <c r="B13" s="30">
        <v>397790</v>
      </c>
      <c r="C13" s="28">
        <f t="shared" si="0"/>
        <v>55.4717946287413</v>
      </c>
      <c r="D13" s="31">
        <v>445.62</v>
      </c>
      <c r="E13" s="31">
        <v>427.8</v>
      </c>
      <c r="F13" s="32">
        <f t="shared" si="1"/>
        <v>0.960010771509358</v>
      </c>
      <c r="G13" s="28">
        <f t="shared" si="2"/>
        <v>53.2535203585466</v>
      </c>
      <c r="H13" s="28">
        <f t="shared" si="4"/>
        <v>50.769445597725</v>
      </c>
      <c r="I13" s="34">
        <f t="shared" si="3"/>
        <v>4.70234903101626</v>
      </c>
    </row>
    <row r="14" ht="15.6" spans="1:9">
      <c r="A14" s="9" t="s">
        <v>21</v>
      </c>
      <c r="B14" s="30">
        <v>711400</v>
      </c>
      <c r="C14" s="28">
        <f t="shared" si="0"/>
        <v>99.2046926742415</v>
      </c>
      <c r="D14" s="31">
        <v>248.65</v>
      </c>
      <c r="E14" s="31">
        <v>206.33</v>
      </c>
      <c r="F14" s="32">
        <f t="shared" si="1"/>
        <v>0.829800924994973</v>
      </c>
      <c r="G14" s="28">
        <f t="shared" si="2"/>
        <v>82.3201457449276</v>
      </c>
      <c r="H14" s="28">
        <f t="shared" si="4"/>
        <v>78.4802231449693</v>
      </c>
      <c r="I14" s="34">
        <f t="shared" si="3"/>
        <v>20.7244695292723</v>
      </c>
    </row>
    <row r="15" ht="15.6" spans="1:9">
      <c r="A15" s="9" t="s">
        <v>22</v>
      </c>
      <c r="B15" s="30">
        <v>111912</v>
      </c>
      <c r="C15" s="28">
        <f t="shared" si="0"/>
        <v>15.6061225281975</v>
      </c>
      <c r="D15" s="31">
        <v>161.33</v>
      </c>
      <c r="E15" s="31">
        <v>151.06</v>
      </c>
      <c r="F15" s="32">
        <f t="shared" si="1"/>
        <v>0.936341659951652</v>
      </c>
      <c r="G15" s="28">
        <f t="shared" si="2"/>
        <v>14.6126626734613</v>
      </c>
      <c r="H15" s="28">
        <f t="shared" si="4"/>
        <v>13.931037378248</v>
      </c>
      <c r="I15" s="34">
        <f t="shared" si="3"/>
        <v>1.67508514994953</v>
      </c>
    </row>
    <row r="16" ht="15.6" spans="1:9">
      <c r="A16" s="9" t="s">
        <v>23</v>
      </c>
      <c r="B16" s="30">
        <v>430595</v>
      </c>
      <c r="C16" s="28">
        <f t="shared" si="0"/>
        <v>60.0464501575274</v>
      </c>
      <c r="D16" s="31">
        <v>540.52</v>
      </c>
      <c r="E16" s="31">
        <v>492.24</v>
      </c>
      <c r="F16" s="32">
        <f t="shared" si="1"/>
        <v>0.91067860578702</v>
      </c>
      <c r="G16" s="28">
        <f t="shared" si="2"/>
        <v>54.6830175119169</v>
      </c>
      <c r="H16" s="28">
        <f t="shared" si="4"/>
        <v>52.1322621302566</v>
      </c>
      <c r="I16" s="34">
        <f t="shared" si="3"/>
        <v>7.9141880272708</v>
      </c>
    </row>
    <row r="17" ht="15.6" spans="1:9">
      <c r="A17" s="9" t="s">
        <v>24</v>
      </c>
      <c r="B17" s="30">
        <v>79192</v>
      </c>
      <c r="C17" s="28">
        <f t="shared" si="0"/>
        <v>11.0433202449516</v>
      </c>
      <c r="D17" s="31">
        <v>68</v>
      </c>
      <c r="E17" s="31">
        <v>60</v>
      </c>
      <c r="F17" s="32">
        <f t="shared" si="1"/>
        <v>0.882352941176471</v>
      </c>
      <c r="G17" s="28">
        <f t="shared" si="2"/>
        <v>9.74410609848667</v>
      </c>
      <c r="H17" s="28">
        <f t="shared" si="4"/>
        <v>9.2895805035016</v>
      </c>
      <c r="I17" s="34">
        <f t="shared" si="3"/>
        <v>1.75373974144996</v>
      </c>
    </row>
    <row r="18" ht="15.6" spans="1:9">
      <c r="A18" s="9" t="s">
        <v>25</v>
      </c>
      <c r="B18" s="30">
        <v>61027</v>
      </c>
      <c r="C18" s="28">
        <f t="shared" si="0"/>
        <v>8.51021194803337</v>
      </c>
      <c r="D18" s="31">
        <v>103.6</v>
      </c>
      <c r="E18" s="31">
        <v>87.8</v>
      </c>
      <c r="F18" s="32">
        <f t="shared" si="1"/>
        <v>0.847490347490347</v>
      </c>
      <c r="G18" s="28">
        <f t="shared" si="2"/>
        <v>7.2123224810553</v>
      </c>
      <c r="H18" s="28">
        <f t="shared" si="4"/>
        <v>6.87589499003742</v>
      </c>
      <c r="I18" s="34">
        <f t="shared" si="3"/>
        <v>1.63431695799594</v>
      </c>
    </row>
    <row r="19" ht="15.6" spans="1:9">
      <c r="A19" s="9" t="s">
        <v>26</v>
      </c>
      <c r="B19" s="30">
        <v>55427</v>
      </c>
      <c r="C19" s="28">
        <f t="shared" si="0"/>
        <v>7.72929224185435</v>
      </c>
      <c r="D19" s="31">
        <v>81.56</v>
      </c>
      <c r="E19" s="31">
        <v>61.16</v>
      </c>
      <c r="F19" s="32">
        <f t="shared" si="1"/>
        <v>0.749877390877881</v>
      </c>
      <c r="G19" s="28">
        <f t="shared" si="2"/>
        <v>5.79602149965439</v>
      </c>
      <c r="H19" s="28">
        <f t="shared" si="4"/>
        <v>5.52565907809929</v>
      </c>
      <c r="I19" s="34">
        <f t="shared" si="3"/>
        <v>2.20363316375506</v>
      </c>
    </row>
    <row r="20" customFormat="1" ht="15.6" spans="1:9">
      <c r="A20" s="9" t="s">
        <v>27</v>
      </c>
      <c r="B20" s="30">
        <v>1148</v>
      </c>
      <c r="C20" s="28">
        <f t="shared" si="0"/>
        <v>0.160088539766698</v>
      </c>
      <c r="D20" s="31">
        <v>15.89</v>
      </c>
      <c r="E20" s="31">
        <v>13.49</v>
      </c>
      <c r="F20" s="32">
        <f t="shared" si="1"/>
        <v>0.848961611076149</v>
      </c>
      <c r="G20" s="28">
        <f t="shared" si="2"/>
        <v>0.135909024635164</v>
      </c>
      <c r="H20" s="28">
        <f t="shared" si="4"/>
        <v>0.129569384070728</v>
      </c>
      <c r="I20" s="34">
        <f t="shared" si="3"/>
        <v>0.0305191556959705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15227.8721246217</v>
      </c>
      <c r="E24" s="28">
        <f t="shared" si="5"/>
        <v>13435.256481834</v>
      </c>
      <c r="F24" s="36"/>
      <c r="G24" s="29">
        <v>13561.15</v>
      </c>
      <c r="H24" s="29">
        <v>10981.48</v>
      </c>
      <c r="I24" s="28">
        <f t="shared" si="5"/>
        <v>2579.67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9153.12515308732</v>
      </c>
      <c r="E25" s="28">
        <f t="shared" ref="E25:E41" si="7">H4*C25</f>
        <v>9153.12515308732</v>
      </c>
      <c r="F25" s="36"/>
      <c r="G25" s="28">
        <f t="shared" ref="G25:G41" si="8">D25/D$24*G$24</f>
        <v>8151.29665878211</v>
      </c>
      <c r="H25" s="38">
        <f>G25</f>
        <v>8151.29665878211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259.324608679135</v>
      </c>
      <c r="E26" s="28">
        <f t="shared" si="7"/>
        <v>206.072234259167</v>
      </c>
      <c r="F26" s="36"/>
      <c r="G26" s="28">
        <f t="shared" si="8"/>
        <v>230.940993476225</v>
      </c>
      <c r="H26" s="39">
        <f t="shared" ref="H26:H41" si="10">E26/(E$24-E$25)*(H$24-H$25)</f>
        <v>136.199046622549</v>
      </c>
      <c r="I26" s="28">
        <f t="shared" si="9"/>
        <v>94.7419468536754</v>
      </c>
    </row>
    <row r="27" customFormat="1" ht="15.6" spans="1:9">
      <c r="A27" s="9" t="s">
        <v>13</v>
      </c>
      <c r="B27" s="37">
        <v>6.33</v>
      </c>
      <c r="C27" s="31">
        <v>4.38</v>
      </c>
      <c r="D27" s="28">
        <f t="shared" si="6"/>
        <v>655.768678761582</v>
      </c>
      <c r="E27" s="28">
        <f t="shared" si="7"/>
        <v>424.222922820176</v>
      </c>
      <c r="F27" s="36"/>
      <c r="G27" s="28">
        <f t="shared" si="8"/>
        <v>583.99343947791</v>
      </c>
      <c r="H27" s="39">
        <f t="shared" si="10"/>
        <v>280.381089918565</v>
      </c>
      <c r="I27" s="28">
        <f t="shared" si="9"/>
        <v>303.612349559345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1075.30691241585</v>
      </c>
      <c r="E28" s="28">
        <f t="shared" si="7"/>
        <v>868.105609476776</v>
      </c>
      <c r="F28" s="36"/>
      <c r="G28" s="28">
        <f t="shared" si="8"/>
        <v>957.612345045252</v>
      </c>
      <c r="H28" s="39">
        <f t="shared" si="10"/>
        <v>573.755881298036</v>
      </c>
      <c r="I28" s="28">
        <f t="shared" si="9"/>
        <v>383.856463747216</v>
      </c>
    </row>
    <row r="29" customFormat="1" ht="15.6" spans="1:9">
      <c r="A29" s="9" t="s">
        <v>15</v>
      </c>
      <c r="B29" s="37">
        <v>5.79</v>
      </c>
      <c r="C29" s="31">
        <v>5.13</v>
      </c>
      <c r="D29" s="28">
        <f t="shared" si="6"/>
        <v>1379.17173393273</v>
      </c>
      <c r="E29" s="28">
        <f t="shared" si="7"/>
        <v>1005.23686584336</v>
      </c>
      <c r="F29" s="36"/>
      <c r="G29" s="28">
        <f t="shared" si="8"/>
        <v>1228.21853286915</v>
      </c>
      <c r="H29" s="39">
        <f t="shared" si="10"/>
        <v>664.389859458295</v>
      </c>
      <c r="I29" s="28">
        <f t="shared" si="9"/>
        <v>563.828673410855</v>
      </c>
    </row>
    <row r="30" customFormat="1" ht="15.6" spans="1:9">
      <c r="A30" s="9" t="s">
        <v>16</v>
      </c>
      <c r="B30" s="37">
        <v>6.58</v>
      </c>
      <c r="C30" s="31">
        <v>4.61</v>
      </c>
      <c r="D30" s="28">
        <f t="shared" si="6"/>
        <v>214.448692404695</v>
      </c>
      <c r="E30" s="28">
        <f t="shared" si="7"/>
        <v>142.226655898124</v>
      </c>
      <c r="F30" s="36"/>
      <c r="G30" s="28">
        <f t="shared" si="8"/>
        <v>190.976839127888</v>
      </c>
      <c r="H30" s="39">
        <f t="shared" si="10"/>
        <v>94.0016737687998</v>
      </c>
      <c r="I30" s="28">
        <f t="shared" si="9"/>
        <v>96.9751653590881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185.003713267366</v>
      </c>
      <c r="E31" s="28">
        <f t="shared" si="7"/>
        <v>143.620103740809</v>
      </c>
      <c r="F31" s="36"/>
      <c r="G31" s="28">
        <f t="shared" si="8"/>
        <v>164.754673906094</v>
      </c>
      <c r="H31" s="39">
        <f t="shared" si="10"/>
        <v>94.922643390807</v>
      </c>
      <c r="I31" s="28">
        <f t="shared" si="9"/>
        <v>69.8320305152866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268.446726996938</v>
      </c>
      <c r="E32" s="28">
        <f t="shared" si="7"/>
        <v>138.514359405346</v>
      </c>
      <c r="F32" s="36"/>
      <c r="G32" s="28">
        <f t="shared" si="8"/>
        <v>239.064677062027</v>
      </c>
      <c r="H32" s="39">
        <f t="shared" si="10"/>
        <v>91.5481106048229</v>
      </c>
      <c r="I32" s="28">
        <f t="shared" si="9"/>
        <v>147.516566457204</v>
      </c>
    </row>
    <row r="33" customFormat="1" ht="15.6" spans="1:9">
      <c r="A33" s="9" t="s">
        <v>19</v>
      </c>
      <c r="B33" s="37">
        <v>5</v>
      </c>
      <c r="C33" s="31">
        <v>4</v>
      </c>
      <c r="D33" s="28">
        <f t="shared" si="6"/>
        <v>479.154900468003</v>
      </c>
      <c r="E33" s="28">
        <f t="shared" si="7"/>
        <v>364.34444928648</v>
      </c>
      <c r="F33" s="36"/>
      <c r="G33" s="28">
        <f t="shared" si="8"/>
        <v>426.710404796171</v>
      </c>
      <c r="H33" s="39">
        <f t="shared" si="10"/>
        <v>240.805690361115</v>
      </c>
      <c r="I33" s="28">
        <f t="shared" si="9"/>
        <v>185.904714435056</v>
      </c>
    </row>
    <row r="34" customFormat="1" ht="15.6" spans="1:9">
      <c r="A34" s="9" t="s">
        <v>20</v>
      </c>
      <c r="B34" s="37">
        <v>5.9</v>
      </c>
      <c r="C34" s="31">
        <v>5.1</v>
      </c>
      <c r="D34" s="28">
        <f t="shared" si="6"/>
        <v>327.283588309573</v>
      </c>
      <c r="E34" s="28">
        <f t="shared" si="7"/>
        <v>258.924172548397</v>
      </c>
      <c r="F34" s="36"/>
      <c r="G34" s="28">
        <f t="shared" si="8"/>
        <v>291.461722115993</v>
      </c>
      <c r="H34" s="39">
        <f t="shared" si="10"/>
        <v>171.130407623342</v>
      </c>
      <c r="I34" s="28">
        <f t="shared" si="9"/>
        <v>120.331314492651</v>
      </c>
    </row>
    <row r="35" customFormat="1" ht="15.6" spans="1:9">
      <c r="A35" s="9" t="s">
        <v>21</v>
      </c>
      <c r="B35" s="37">
        <v>6.27</v>
      </c>
      <c r="C35" s="31">
        <v>4.56</v>
      </c>
      <c r="D35" s="28">
        <f t="shared" si="6"/>
        <v>622.013423067494</v>
      </c>
      <c r="E35" s="28">
        <f t="shared" si="7"/>
        <v>357.86981754106</v>
      </c>
      <c r="F35" s="36"/>
      <c r="G35" s="28">
        <f t="shared" si="8"/>
        <v>553.932766390452</v>
      </c>
      <c r="H35" s="39">
        <f t="shared" si="10"/>
        <v>236.526420647131</v>
      </c>
      <c r="I35" s="28">
        <f t="shared" si="9"/>
        <v>317.406345743321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94.260980070313</v>
      </c>
      <c r="E36" s="28">
        <f t="shared" si="7"/>
        <v>65.7544964253305</v>
      </c>
      <c r="F36" s="36"/>
      <c r="G36" s="28">
        <f t="shared" si="8"/>
        <v>83.9439206882807</v>
      </c>
      <c r="H36" s="39">
        <f t="shared" si="10"/>
        <v>43.4590315210184</v>
      </c>
      <c r="I36" s="28">
        <f t="shared" si="9"/>
        <v>40.4848891672623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385.498210011326</v>
      </c>
      <c r="E37" s="28">
        <f t="shared" si="7"/>
        <v>240.329728420483</v>
      </c>
      <c r="F37" s="36"/>
      <c r="G37" s="28">
        <f t="shared" si="8"/>
        <v>343.304632972479</v>
      </c>
      <c r="H37" s="39">
        <f t="shared" si="10"/>
        <v>158.84080649487</v>
      </c>
      <c r="I37" s="28">
        <f t="shared" si="9"/>
        <v>184.463826477608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41.9646169308159</v>
      </c>
      <c r="E38" s="28">
        <f t="shared" si="7"/>
        <v>31.5845737119054</v>
      </c>
      <c r="F38" s="36"/>
      <c r="G38" s="28">
        <f t="shared" si="8"/>
        <v>37.3715027440494</v>
      </c>
      <c r="H38" s="39">
        <f t="shared" si="10"/>
        <v>20.8751501288184</v>
      </c>
      <c r="I38" s="28">
        <f t="shared" si="9"/>
        <v>16.496352615231</v>
      </c>
    </row>
    <row r="39" customFormat="1" ht="15.6" spans="1:9">
      <c r="A39" s="9" t="s">
        <v>25</v>
      </c>
      <c r="B39" s="37">
        <v>5.8</v>
      </c>
      <c r="C39" s="31">
        <v>2.5</v>
      </c>
      <c r="D39" s="28">
        <f t="shared" si="6"/>
        <v>49.3592292985935</v>
      </c>
      <c r="E39" s="28">
        <f t="shared" si="7"/>
        <v>17.1897374750936</v>
      </c>
      <c r="F39" s="36"/>
      <c r="G39" s="28">
        <f t="shared" si="8"/>
        <v>43.9567594818669</v>
      </c>
      <c r="H39" s="39">
        <f t="shared" si="10"/>
        <v>11.361190236115</v>
      </c>
      <c r="I39" s="28">
        <f t="shared" si="9"/>
        <v>32.5955692457519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37.1006027609009</v>
      </c>
      <c r="E40" s="28">
        <f t="shared" si="7"/>
        <v>17.6821090499177</v>
      </c>
      <c r="F40" s="36"/>
      <c r="G40" s="28">
        <f t="shared" si="8"/>
        <v>33.0398649931853</v>
      </c>
      <c r="H40" s="39">
        <f t="shared" si="10"/>
        <v>11.6866127236043</v>
      </c>
      <c r="I40" s="28">
        <f t="shared" si="9"/>
        <v>21.353252269581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0.640354159066794</v>
      </c>
      <c r="E41" s="28">
        <f t="shared" si="7"/>
        <v>0.453492844247548</v>
      </c>
      <c r="F41" s="36"/>
      <c r="G41" s="28">
        <f t="shared" si="8"/>
        <v>0.570266070870646</v>
      </c>
      <c r="H41" s="39">
        <f t="shared" si="10"/>
        <v>0.299726420003701</v>
      </c>
      <c r="I41" s="28">
        <f t="shared" si="9"/>
        <v>0.270539650866945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27" workbookViewId="0">
      <selection activeCell="G21" sqref="G21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19115442</v>
      </c>
      <c r="C3" s="26">
        <v>2671.36</v>
      </c>
      <c r="D3" s="27"/>
      <c r="E3" s="27"/>
      <c r="F3" s="27"/>
      <c r="G3" s="28">
        <f>SUM(G4:G20)</f>
        <v>2566.88901003551</v>
      </c>
      <c r="H3" s="29">
        <v>2504.28</v>
      </c>
      <c r="I3" s="28">
        <f>SUM(I4:I20)</f>
        <v>167.08</v>
      </c>
    </row>
    <row r="4" customFormat="1" ht="15.6" spans="1:9">
      <c r="A4" s="9" t="s">
        <v>11</v>
      </c>
      <c r="B4" s="30">
        <v>10198255</v>
      </c>
      <c r="C4" s="28">
        <f t="shared" ref="C4:C20" si="0">B4/B$3*C$3</f>
        <v>1425.19385514601</v>
      </c>
      <c r="D4" s="31">
        <v>1621.29</v>
      </c>
      <c r="E4" s="31">
        <v>1621.29</v>
      </c>
      <c r="F4" s="32">
        <f t="shared" ref="F4:F20" si="1">E4/D4</f>
        <v>1</v>
      </c>
      <c r="G4" s="28">
        <f t="shared" ref="G4:G20" si="2">C4*F4</f>
        <v>1425.19385514601</v>
      </c>
      <c r="H4" s="33">
        <f>G4</f>
        <v>1425.19385514601</v>
      </c>
      <c r="I4" s="34">
        <f t="shared" ref="I4:I20" si="3">C4-H4</f>
        <v>0</v>
      </c>
    </row>
    <row r="5" ht="15.6" spans="1:9">
      <c r="A5" s="9" t="s">
        <v>12</v>
      </c>
      <c r="B5" s="30">
        <v>608042</v>
      </c>
      <c r="C5" s="28">
        <f t="shared" si="0"/>
        <v>84.9731372740426</v>
      </c>
      <c r="D5" s="31">
        <v>366.26</v>
      </c>
      <c r="E5" s="31">
        <v>350.09</v>
      </c>
      <c r="F5" s="32">
        <f t="shared" si="1"/>
        <v>0.955851034784033</v>
      </c>
      <c r="G5" s="28">
        <f t="shared" si="2"/>
        <v>81.2216611922393</v>
      </c>
      <c r="H5" s="28">
        <f t="shared" ref="H5:H20" si="4">G5/(G$3-G$4)*(H$3-H$4)</f>
        <v>76.7675757221317</v>
      </c>
      <c r="I5" s="34">
        <f t="shared" si="3"/>
        <v>8.20556155191098</v>
      </c>
    </row>
    <row r="6" ht="15.6" spans="1:9">
      <c r="A6" s="9" t="s">
        <v>13</v>
      </c>
      <c r="B6" s="30">
        <v>862794</v>
      </c>
      <c r="C6" s="28">
        <f t="shared" si="0"/>
        <v>120.574422492559</v>
      </c>
      <c r="D6" s="31">
        <v>361.83</v>
      </c>
      <c r="E6" s="31">
        <v>354.53</v>
      </c>
      <c r="F6" s="32">
        <f t="shared" si="1"/>
        <v>0.979824779592626</v>
      </c>
      <c r="G6" s="28">
        <f t="shared" si="2"/>
        <v>118.141806943279</v>
      </c>
      <c r="H6" s="28">
        <f t="shared" si="4"/>
        <v>111.663070877135</v>
      </c>
      <c r="I6" s="34">
        <f t="shared" si="3"/>
        <v>8.91135161542365</v>
      </c>
    </row>
    <row r="7" ht="15.6" spans="1:9">
      <c r="A7" s="9" t="s">
        <v>14</v>
      </c>
      <c r="B7" s="30">
        <v>1814217</v>
      </c>
      <c r="C7" s="28">
        <f t="shared" si="0"/>
        <v>253.534641004901</v>
      </c>
      <c r="D7" s="31">
        <v>808.8</v>
      </c>
      <c r="E7" s="31">
        <v>756.41</v>
      </c>
      <c r="F7" s="32">
        <f t="shared" si="1"/>
        <v>0.935225024727992</v>
      </c>
      <c r="G7" s="28">
        <f t="shared" si="2"/>
        <v>237.111940903211</v>
      </c>
      <c r="H7" s="28">
        <f t="shared" si="4"/>
        <v>224.109044443529</v>
      </c>
      <c r="I7" s="34">
        <f t="shared" si="3"/>
        <v>29.4255965613714</v>
      </c>
    </row>
    <row r="8" ht="15.6" spans="1:9">
      <c r="A8" s="9" t="s">
        <v>15</v>
      </c>
      <c r="B8" s="30">
        <v>1702672</v>
      </c>
      <c r="C8" s="28">
        <f t="shared" si="0"/>
        <v>237.946361581385</v>
      </c>
      <c r="D8" s="31">
        <v>435.15</v>
      </c>
      <c r="E8" s="31">
        <v>379.64</v>
      </c>
      <c r="F8" s="32">
        <f t="shared" si="1"/>
        <v>0.872434792600253</v>
      </c>
      <c r="G8" s="28">
        <f t="shared" si="2"/>
        <v>207.592684616241</v>
      </c>
      <c r="H8" s="28">
        <f t="shared" si="4"/>
        <v>196.2085840367</v>
      </c>
      <c r="I8" s="34">
        <f t="shared" si="3"/>
        <v>41.7377775446854</v>
      </c>
    </row>
    <row r="9" ht="15.6" spans="1:9">
      <c r="A9" s="9" t="s">
        <v>16</v>
      </c>
      <c r="B9" s="30">
        <v>245427</v>
      </c>
      <c r="C9" s="28">
        <f t="shared" si="0"/>
        <v>34.298127698015</v>
      </c>
      <c r="D9" s="31">
        <v>103.72</v>
      </c>
      <c r="E9" s="31">
        <v>101.85</v>
      </c>
      <c r="F9" s="32">
        <f t="shared" si="1"/>
        <v>0.981970690320093</v>
      </c>
      <c r="G9" s="28">
        <f t="shared" si="2"/>
        <v>33.6797561323065</v>
      </c>
      <c r="H9" s="28">
        <f t="shared" si="4"/>
        <v>31.8328040972993</v>
      </c>
      <c r="I9" s="34">
        <f t="shared" si="3"/>
        <v>2.46532360071576</v>
      </c>
    </row>
    <row r="10" ht="15.6" spans="1:9">
      <c r="A10" s="9" t="s">
        <v>17</v>
      </c>
      <c r="B10" s="30">
        <v>345161</v>
      </c>
      <c r="C10" s="28">
        <f t="shared" si="0"/>
        <v>48.2358340947596</v>
      </c>
      <c r="D10" s="31">
        <v>378.18</v>
      </c>
      <c r="E10" s="31">
        <v>344.22</v>
      </c>
      <c r="F10" s="32">
        <f t="shared" si="1"/>
        <v>0.910201491353324</v>
      </c>
      <c r="G10" s="28">
        <f t="shared" si="2"/>
        <v>43.9043281297217</v>
      </c>
      <c r="H10" s="28">
        <f t="shared" si="4"/>
        <v>41.4966744677929</v>
      </c>
      <c r="I10" s="34">
        <f t="shared" si="3"/>
        <v>6.73915962696667</v>
      </c>
    </row>
    <row r="11" ht="15.6" spans="1:9">
      <c r="A11" s="9" t="s">
        <v>18</v>
      </c>
      <c r="B11" s="30">
        <v>429929</v>
      </c>
      <c r="C11" s="28">
        <f t="shared" si="0"/>
        <v>60.0820600140975</v>
      </c>
      <c r="D11" s="31">
        <v>446.2</v>
      </c>
      <c r="E11" s="31">
        <v>370.86</v>
      </c>
      <c r="F11" s="32">
        <f t="shared" si="1"/>
        <v>0.831151949798297</v>
      </c>
      <c r="G11" s="28">
        <f t="shared" si="2"/>
        <v>49.9373213286154</v>
      </c>
      <c r="H11" s="28">
        <f t="shared" si="4"/>
        <v>47.1988265221692</v>
      </c>
      <c r="I11" s="34">
        <f t="shared" si="3"/>
        <v>12.8832334919283</v>
      </c>
    </row>
    <row r="12" ht="15.6" spans="1:9">
      <c r="A12" s="9" t="s">
        <v>19</v>
      </c>
      <c r="B12" s="30">
        <v>740510</v>
      </c>
      <c r="C12" s="28">
        <f t="shared" si="0"/>
        <v>103.485380751332</v>
      </c>
      <c r="D12" s="31">
        <v>852.67</v>
      </c>
      <c r="E12" s="31">
        <v>850.11</v>
      </c>
      <c r="F12" s="32">
        <f t="shared" si="1"/>
        <v>0.99699766615455</v>
      </c>
      <c r="G12" s="28">
        <f t="shared" si="2"/>
        <v>103.174683090193</v>
      </c>
      <c r="H12" s="28">
        <f t="shared" si="4"/>
        <v>97.5167237467203</v>
      </c>
      <c r="I12" s="34">
        <f t="shared" si="3"/>
        <v>5.96865700461154</v>
      </c>
    </row>
    <row r="13" ht="15.6" spans="1:9">
      <c r="A13" s="9" t="s">
        <v>20</v>
      </c>
      <c r="B13" s="30">
        <v>401893</v>
      </c>
      <c r="C13" s="28">
        <f t="shared" si="0"/>
        <v>56.164062776053</v>
      </c>
      <c r="D13" s="31">
        <v>450.3</v>
      </c>
      <c r="E13" s="31">
        <v>432.29</v>
      </c>
      <c r="F13" s="32">
        <f t="shared" si="1"/>
        <v>0.960004441483456</v>
      </c>
      <c r="G13" s="28">
        <f t="shared" si="2"/>
        <v>53.9177497167665</v>
      </c>
      <c r="H13" s="28">
        <f t="shared" si="4"/>
        <v>50.960973629339</v>
      </c>
      <c r="I13" s="34">
        <f t="shared" si="3"/>
        <v>5.20308914671398</v>
      </c>
    </row>
    <row r="14" ht="15.6" spans="1:9">
      <c r="A14" s="9" t="s">
        <v>21</v>
      </c>
      <c r="B14" s="30">
        <v>761571</v>
      </c>
      <c r="C14" s="28">
        <f t="shared" si="0"/>
        <v>106.428630138921</v>
      </c>
      <c r="D14" s="31">
        <v>254.73</v>
      </c>
      <c r="E14" s="31">
        <v>210.07</v>
      </c>
      <c r="F14" s="32">
        <f t="shared" si="1"/>
        <v>0.824677109095906</v>
      </c>
      <c r="G14" s="28">
        <f t="shared" si="2"/>
        <v>87.7692550280029</v>
      </c>
      <c r="H14" s="28">
        <f t="shared" si="4"/>
        <v>82.9561084141073</v>
      </c>
      <c r="I14" s="34">
        <f t="shared" si="3"/>
        <v>23.4725217248139</v>
      </c>
    </row>
    <row r="15" ht="15.6" spans="1:9">
      <c r="A15" s="9" t="s">
        <v>22</v>
      </c>
      <c r="B15" s="30">
        <v>116599</v>
      </c>
      <c r="C15" s="28">
        <f t="shared" si="0"/>
        <v>16.2945698373075</v>
      </c>
      <c r="D15" s="31">
        <v>166.9</v>
      </c>
      <c r="E15" s="31">
        <v>156.38</v>
      </c>
      <c r="F15" s="32">
        <f t="shared" si="1"/>
        <v>0.936968244457759</v>
      </c>
      <c r="G15" s="28">
        <f t="shared" si="2"/>
        <v>15.2674944946563</v>
      </c>
      <c r="H15" s="28">
        <f t="shared" si="4"/>
        <v>14.4302458543872</v>
      </c>
      <c r="I15" s="34">
        <f t="shared" si="3"/>
        <v>1.86432398292021</v>
      </c>
    </row>
    <row r="16" ht="15.6" spans="1:9">
      <c r="A16" s="9" t="s">
        <v>23</v>
      </c>
      <c r="B16" s="30">
        <v>516697</v>
      </c>
      <c r="C16" s="28">
        <f t="shared" si="0"/>
        <v>72.2077835249637</v>
      </c>
      <c r="D16" s="31">
        <v>572.47</v>
      </c>
      <c r="E16" s="31">
        <v>526.13</v>
      </c>
      <c r="F16" s="32">
        <f t="shared" si="1"/>
        <v>0.919052526769962</v>
      </c>
      <c r="G16" s="28">
        <f t="shared" si="2"/>
        <v>66.3627459010764</v>
      </c>
      <c r="H16" s="28">
        <f t="shared" si="4"/>
        <v>62.723503143226</v>
      </c>
      <c r="I16" s="34">
        <f t="shared" si="3"/>
        <v>9.48428038173773</v>
      </c>
    </row>
    <row r="17" ht="15.6" spans="1:9">
      <c r="A17" s="9" t="s">
        <v>24</v>
      </c>
      <c r="B17" s="30">
        <v>128495</v>
      </c>
      <c r="C17" s="28">
        <f t="shared" si="0"/>
        <v>17.9570215117181</v>
      </c>
      <c r="D17" s="31">
        <v>64</v>
      </c>
      <c r="E17" s="31">
        <v>58</v>
      </c>
      <c r="F17" s="32">
        <f t="shared" si="1"/>
        <v>0.90625</v>
      </c>
      <c r="G17" s="28">
        <f t="shared" si="2"/>
        <v>16.2735507449945</v>
      </c>
      <c r="H17" s="28">
        <f t="shared" si="4"/>
        <v>15.3811313477997</v>
      </c>
      <c r="I17" s="34">
        <f t="shared" si="3"/>
        <v>2.57589016391839</v>
      </c>
    </row>
    <row r="18" ht="15.6" spans="1:9">
      <c r="A18" s="9" t="s">
        <v>25</v>
      </c>
      <c r="B18" s="30">
        <v>123910</v>
      </c>
      <c r="C18" s="28">
        <f t="shared" si="0"/>
        <v>17.3162732831394</v>
      </c>
      <c r="D18" s="31">
        <v>108.7</v>
      </c>
      <c r="E18" s="31">
        <v>93.1</v>
      </c>
      <c r="F18" s="32">
        <f t="shared" si="1"/>
        <v>0.856485740570377</v>
      </c>
      <c r="G18" s="28">
        <f t="shared" si="2"/>
        <v>14.8311411468286</v>
      </c>
      <c r="H18" s="28">
        <f t="shared" si="4"/>
        <v>14.0178215308847</v>
      </c>
      <c r="I18" s="34">
        <f t="shared" si="3"/>
        <v>3.29845175225471</v>
      </c>
    </row>
    <row r="19" ht="15.6" spans="1:9">
      <c r="A19" s="9" t="s">
        <v>26</v>
      </c>
      <c r="B19" s="30">
        <v>117294</v>
      </c>
      <c r="C19" s="28">
        <f t="shared" si="0"/>
        <v>16.3916952503636</v>
      </c>
      <c r="D19" s="31">
        <v>83.25</v>
      </c>
      <c r="E19" s="31">
        <v>62.34</v>
      </c>
      <c r="F19" s="32">
        <f t="shared" si="1"/>
        <v>0.748828828828829</v>
      </c>
      <c r="G19" s="28">
        <f t="shared" si="2"/>
        <v>12.2745739568488</v>
      </c>
      <c r="H19" s="28">
        <f t="shared" si="4"/>
        <v>11.6014530096724</v>
      </c>
      <c r="I19" s="34">
        <f t="shared" si="3"/>
        <v>4.79024224069115</v>
      </c>
    </row>
    <row r="20" customFormat="1" ht="15.6" spans="1:9">
      <c r="A20" s="9" t="s">
        <v>27</v>
      </c>
      <c r="B20" s="30">
        <v>1976</v>
      </c>
      <c r="C20" s="28">
        <f t="shared" si="0"/>
        <v>0.276143620430017</v>
      </c>
      <c r="D20" s="31">
        <v>15.9</v>
      </c>
      <c r="E20" s="31">
        <v>13.5</v>
      </c>
      <c r="F20" s="32">
        <f t="shared" si="1"/>
        <v>0.849056603773585</v>
      </c>
      <c r="G20" s="28">
        <f t="shared" si="2"/>
        <v>0.234461564516052</v>
      </c>
      <c r="H20" s="28">
        <f t="shared" si="4"/>
        <v>0.221604011093968</v>
      </c>
      <c r="I20" s="34">
        <f t="shared" si="3"/>
        <v>0.0545396093360492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17983.5363162612</v>
      </c>
      <c r="E24" s="28">
        <f t="shared" si="5"/>
        <v>15996.2008922623</v>
      </c>
      <c r="F24" s="36"/>
      <c r="G24" s="29">
        <v>16081.37</v>
      </c>
      <c r="H24" s="29">
        <v>13191.32</v>
      </c>
      <c r="I24" s="28">
        <f t="shared" si="5"/>
        <v>2890.05</v>
      </c>
    </row>
    <row r="25" customFormat="1" ht="15.6" spans="1:9">
      <c r="A25" s="9" t="s">
        <v>11</v>
      </c>
      <c r="B25" s="43">
        <v>7.8</v>
      </c>
      <c r="C25" s="44">
        <v>7.8</v>
      </c>
      <c r="D25" s="28">
        <f t="shared" ref="D25:D41" si="6">C4*B25</f>
        <v>11116.5120701389</v>
      </c>
      <c r="E25" s="28">
        <f t="shared" ref="E25:E41" si="7">H4*C25</f>
        <v>11116.5120701389</v>
      </c>
      <c r="F25" s="36"/>
      <c r="G25" s="28">
        <f t="shared" ref="G25:G41" si="8">D25/D$24*G$24</f>
        <v>9940.68911506144</v>
      </c>
      <c r="H25" s="38">
        <f>G25</f>
        <v>9940.68911506144</v>
      </c>
      <c r="I25" s="28">
        <f t="shared" ref="I25:I41" si="9">G25-H25</f>
        <v>0</v>
      </c>
    </row>
    <row r="26" customFormat="1" ht="15.6" spans="1:9">
      <c r="A26" s="9" t="s">
        <v>12</v>
      </c>
      <c r="B26" s="43">
        <v>5</v>
      </c>
      <c r="C26" s="44">
        <v>4.5</v>
      </c>
      <c r="D26" s="28">
        <f t="shared" si="6"/>
        <v>424.865686370213</v>
      </c>
      <c r="E26" s="28">
        <f t="shared" si="7"/>
        <v>345.454090749593</v>
      </c>
      <c r="F26" s="36"/>
      <c r="G26" s="28">
        <f t="shared" si="8"/>
        <v>379.9265162684</v>
      </c>
      <c r="H26" s="39">
        <f t="shared" ref="H26:H41" si="10">E26/(E$24-E$25)*(H$24-H$25)</f>
        <v>230.126095669833</v>
      </c>
      <c r="I26" s="28">
        <f t="shared" si="9"/>
        <v>149.800420598566</v>
      </c>
    </row>
    <row r="27" customFormat="1" ht="15.6" spans="1:9">
      <c r="A27" s="9" t="s">
        <v>13</v>
      </c>
      <c r="B27" s="43">
        <v>6.18</v>
      </c>
      <c r="C27" s="44">
        <v>4.31</v>
      </c>
      <c r="D27" s="28">
        <f t="shared" si="6"/>
        <v>745.149931004012</v>
      </c>
      <c r="E27" s="28">
        <f t="shared" si="7"/>
        <v>481.267835480452</v>
      </c>
      <c r="F27" s="36"/>
      <c r="G27" s="28">
        <f t="shared" si="8"/>
        <v>666.333447171602</v>
      </c>
      <c r="H27" s="39">
        <f t="shared" si="10"/>
        <v>320.599150267028</v>
      </c>
      <c r="I27" s="28">
        <f t="shared" si="9"/>
        <v>345.734296904574</v>
      </c>
    </row>
    <row r="28" customFormat="1" ht="15.6" spans="1:9">
      <c r="A28" s="9" t="s">
        <v>14</v>
      </c>
      <c r="B28" s="43">
        <v>5</v>
      </c>
      <c r="C28" s="44">
        <v>4.8</v>
      </c>
      <c r="D28" s="28">
        <f t="shared" si="6"/>
        <v>1267.6732050245</v>
      </c>
      <c r="E28" s="28">
        <f t="shared" si="7"/>
        <v>1075.72341332894</v>
      </c>
      <c r="F28" s="36"/>
      <c r="G28" s="28">
        <f t="shared" si="8"/>
        <v>1133.5880491231</v>
      </c>
      <c r="H28" s="39">
        <f t="shared" si="10"/>
        <v>716.598922284747</v>
      </c>
      <c r="I28" s="28">
        <f t="shared" si="9"/>
        <v>416.989126838351</v>
      </c>
    </row>
    <row r="29" customFormat="1" ht="15.6" spans="1:9">
      <c r="A29" s="9" t="s">
        <v>15</v>
      </c>
      <c r="B29" s="43">
        <v>5.79</v>
      </c>
      <c r="C29" s="44">
        <v>5.13</v>
      </c>
      <c r="D29" s="28">
        <f t="shared" si="6"/>
        <v>1377.70943355622</v>
      </c>
      <c r="E29" s="28">
        <f t="shared" si="7"/>
        <v>1006.55003610827</v>
      </c>
      <c r="F29" s="36"/>
      <c r="G29" s="28">
        <f t="shared" si="8"/>
        <v>1231.98545402188</v>
      </c>
      <c r="H29" s="39">
        <f t="shared" si="10"/>
        <v>670.518705982929</v>
      </c>
      <c r="I29" s="28">
        <f t="shared" si="9"/>
        <v>561.466748038953</v>
      </c>
    </row>
    <row r="30" customFormat="1" ht="15.6" spans="1:9">
      <c r="A30" s="9" t="s">
        <v>16</v>
      </c>
      <c r="B30" s="43">
        <v>6.58</v>
      </c>
      <c r="C30" s="44">
        <v>4.61</v>
      </c>
      <c r="D30" s="28">
        <f t="shared" si="6"/>
        <v>225.681680252939</v>
      </c>
      <c r="E30" s="28">
        <f t="shared" si="7"/>
        <v>146.74922688855</v>
      </c>
      <c r="F30" s="36"/>
      <c r="G30" s="28">
        <f t="shared" si="8"/>
        <v>201.810730578475</v>
      </c>
      <c r="H30" s="39">
        <f t="shared" si="10"/>
        <v>97.7577846976713</v>
      </c>
      <c r="I30" s="28">
        <f t="shared" si="9"/>
        <v>104.052945880804</v>
      </c>
    </row>
    <row r="31" customFormat="1" ht="15.6" spans="1:9">
      <c r="A31" s="9" t="s">
        <v>17</v>
      </c>
      <c r="B31" s="43">
        <v>4.5</v>
      </c>
      <c r="C31" s="44">
        <v>4</v>
      </c>
      <c r="D31" s="28">
        <f t="shared" si="6"/>
        <v>217.061253426418</v>
      </c>
      <c r="E31" s="28">
        <f t="shared" si="7"/>
        <v>165.986697871172</v>
      </c>
      <c r="F31" s="36"/>
      <c r="G31" s="28">
        <f t="shared" si="8"/>
        <v>194.102109152896</v>
      </c>
      <c r="H31" s="39">
        <f t="shared" si="10"/>
        <v>110.572929188178</v>
      </c>
      <c r="I31" s="28">
        <f t="shared" si="9"/>
        <v>83.5291799647187</v>
      </c>
    </row>
    <row r="32" customFormat="1" ht="15.6" spans="1:9">
      <c r="A32" s="9" t="s">
        <v>18</v>
      </c>
      <c r="B32" s="43">
        <v>5.2</v>
      </c>
      <c r="C32" s="44">
        <v>3.4</v>
      </c>
      <c r="D32" s="28">
        <f t="shared" si="6"/>
        <v>312.426712073307</v>
      </c>
      <c r="E32" s="28">
        <f t="shared" si="7"/>
        <v>160.476010175375</v>
      </c>
      <c r="F32" s="36"/>
      <c r="G32" s="28">
        <f t="shared" si="8"/>
        <v>279.380510394458</v>
      </c>
      <c r="H32" s="39">
        <f t="shared" si="10"/>
        <v>106.901955018679</v>
      </c>
      <c r="I32" s="28">
        <f t="shared" si="9"/>
        <v>172.478555375779</v>
      </c>
    </row>
    <row r="33" customFormat="1" ht="15.6" spans="1:9">
      <c r="A33" s="9" t="s">
        <v>19</v>
      </c>
      <c r="B33" s="43">
        <v>5</v>
      </c>
      <c r="C33" s="44">
        <v>4</v>
      </c>
      <c r="D33" s="28">
        <f t="shared" si="6"/>
        <v>517.426903756659</v>
      </c>
      <c r="E33" s="28">
        <f t="shared" si="7"/>
        <v>390.066894986881</v>
      </c>
      <c r="F33" s="36"/>
      <c r="G33" s="28">
        <f t="shared" si="8"/>
        <v>462.697288282574</v>
      </c>
      <c r="H33" s="39">
        <f t="shared" si="10"/>
        <v>259.845154528661</v>
      </c>
      <c r="I33" s="28">
        <f t="shared" si="9"/>
        <v>202.852133753913</v>
      </c>
    </row>
    <row r="34" customFormat="1" ht="15.6" spans="1:9">
      <c r="A34" s="9" t="s">
        <v>20</v>
      </c>
      <c r="B34" s="43">
        <v>5.8</v>
      </c>
      <c r="C34" s="44">
        <v>5.1</v>
      </c>
      <c r="D34" s="28">
        <f t="shared" si="6"/>
        <v>325.751564101107</v>
      </c>
      <c r="E34" s="28">
        <f t="shared" si="7"/>
        <v>259.900965509629</v>
      </c>
      <c r="F34" s="36"/>
      <c r="G34" s="28">
        <f t="shared" si="8"/>
        <v>291.295957494846</v>
      </c>
      <c r="H34" s="39">
        <f t="shared" si="10"/>
        <v>173.134422359193</v>
      </c>
      <c r="I34" s="28">
        <f t="shared" si="9"/>
        <v>118.161535135653</v>
      </c>
    </row>
    <row r="35" customFormat="1" ht="15.6" spans="1:9">
      <c r="A35" s="9" t="s">
        <v>21</v>
      </c>
      <c r="B35" s="43">
        <v>6.04</v>
      </c>
      <c r="C35" s="44">
        <v>4.4</v>
      </c>
      <c r="D35" s="28">
        <f t="shared" si="6"/>
        <v>642.828926039084</v>
      </c>
      <c r="E35" s="28">
        <f t="shared" si="7"/>
        <v>365.006877022072</v>
      </c>
      <c r="F35" s="36"/>
      <c r="G35" s="28">
        <f t="shared" si="8"/>
        <v>574.835206187431</v>
      </c>
      <c r="H35" s="39">
        <f t="shared" si="10"/>
        <v>243.151289132122</v>
      </c>
      <c r="I35" s="28">
        <f t="shared" si="9"/>
        <v>331.683917055309</v>
      </c>
    </row>
    <row r="36" customFormat="1" ht="15.6" spans="1:9">
      <c r="A36" s="9" t="s">
        <v>22</v>
      </c>
      <c r="B36" s="43">
        <v>6.04</v>
      </c>
      <c r="C36" s="44">
        <v>4.72</v>
      </c>
      <c r="D36" s="28">
        <f t="shared" si="6"/>
        <v>98.419201817337</v>
      </c>
      <c r="E36" s="28">
        <f t="shared" si="7"/>
        <v>68.1107604327078</v>
      </c>
      <c r="F36" s="36"/>
      <c r="G36" s="28">
        <f t="shared" si="8"/>
        <v>88.0091419004246</v>
      </c>
      <c r="H36" s="39">
        <f t="shared" si="10"/>
        <v>45.3723484283299</v>
      </c>
      <c r="I36" s="28">
        <f t="shared" si="9"/>
        <v>42.6367934720947</v>
      </c>
    </row>
    <row r="37" customFormat="1" ht="15.6" spans="1:9">
      <c r="A37" s="9" t="s">
        <v>23</v>
      </c>
      <c r="B37" s="43">
        <v>6.42</v>
      </c>
      <c r="C37" s="44">
        <v>4.61</v>
      </c>
      <c r="D37" s="28">
        <f t="shared" si="6"/>
        <v>463.573970230267</v>
      </c>
      <c r="E37" s="28">
        <f t="shared" si="7"/>
        <v>289.155349490272</v>
      </c>
      <c r="F37" s="36"/>
      <c r="G37" s="28">
        <f t="shared" si="8"/>
        <v>414.54052231657</v>
      </c>
      <c r="H37" s="39">
        <f t="shared" si="10"/>
        <v>192.622387176988</v>
      </c>
      <c r="I37" s="28">
        <f t="shared" si="9"/>
        <v>221.918135139582</v>
      </c>
    </row>
    <row r="38" customFormat="1" ht="15.6" spans="1:9">
      <c r="A38" s="9" t="s">
        <v>24</v>
      </c>
      <c r="B38" s="43">
        <v>3.8</v>
      </c>
      <c r="C38" s="44">
        <v>3.4</v>
      </c>
      <c r="D38" s="28">
        <f t="shared" si="6"/>
        <v>68.2366817445288</v>
      </c>
      <c r="E38" s="28">
        <f t="shared" si="7"/>
        <v>52.2958465825191</v>
      </c>
      <c r="F38" s="36"/>
      <c r="G38" s="28">
        <f t="shared" si="8"/>
        <v>61.0191069992041</v>
      </c>
      <c r="H38" s="39">
        <f t="shared" si="10"/>
        <v>34.8371587311936</v>
      </c>
      <c r="I38" s="28">
        <f t="shared" si="9"/>
        <v>26.1819482680106</v>
      </c>
    </row>
    <row r="39" customFormat="1" ht="15.6" spans="1:9">
      <c r="A39" s="9" t="s">
        <v>25</v>
      </c>
      <c r="B39" s="43">
        <v>5.8</v>
      </c>
      <c r="C39" s="44">
        <v>2.5</v>
      </c>
      <c r="D39" s="28">
        <f t="shared" si="6"/>
        <v>100.434385042208</v>
      </c>
      <c r="E39" s="28">
        <f t="shared" si="7"/>
        <v>35.0445538272116</v>
      </c>
      <c r="F39" s="36"/>
      <c r="G39" s="28">
        <f t="shared" si="8"/>
        <v>89.8111738527078</v>
      </c>
      <c r="H39" s="39">
        <f t="shared" si="10"/>
        <v>23.345117521255</v>
      </c>
      <c r="I39" s="28">
        <f t="shared" si="9"/>
        <v>66.4660563314528</v>
      </c>
    </row>
    <row r="40" customFormat="1" ht="15.6" spans="1:9">
      <c r="A40" s="9" t="s">
        <v>26</v>
      </c>
      <c r="B40" s="43">
        <v>4.8</v>
      </c>
      <c r="C40" s="44">
        <v>3.2</v>
      </c>
      <c r="D40" s="28">
        <f t="shared" si="6"/>
        <v>78.6801372017451</v>
      </c>
      <c r="E40" s="28">
        <f t="shared" si="7"/>
        <v>37.1246496309517</v>
      </c>
      <c r="F40" s="36"/>
      <c r="G40" s="28">
        <f t="shared" si="8"/>
        <v>70.3579304837795</v>
      </c>
      <c r="H40" s="39">
        <f t="shared" si="10"/>
        <v>24.73078449916</v>
      </c>
      <c r="I40" s="28">
        <f t="shared" si="9"/>
        <v>45.6271459846195</v>
      </c>
    </row>
    <row r="41" customFormat="1" ht="15.6" spans="1:9">
      <c r="A41" s="9" t="s">
        <v>27</v>
      </c>
      <c r="B41" s="43">
        <v>4</v>
      </c>
      <c r="C41" s="44">
        <v>3.5</v>
      </c>
      <c r="D41" s="28">
        <f t="shared" si="6"/>
        <v>1.10457448172007</v>
      </c>
      <c r="E41" s="28">
        <f t="shared" si="7"/>
        <v>0.775614038828887</v>
      </c>
      <c r="F41" s="36"/>
      <c r="G41" s="28">
        <f t="shared" si="8"/>
        <v>0.987740710209305</v>
      </c>
      <c r="H41" s="39">
        <f t="shared" si="10"/>
        <v>0.516679452586892</v>
      </c>
      <c r="I41" s="28">
        <f t="shared" si="9"/>
        <v>0.471061257622413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6" workbookViewId="0">
      <selection activeCell="B35" sqref="B35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18331925</v>
      </c>
      <c r="C3" s="26">
        <v>2923.77</v>
      </c>
      <c r="D3" s="27"/>
      <c r="E3" s="27"/>
      <c r="F3" s="27"/>
      <c r="G3" s="28">
        <f>SUM(G4:G20)</f>
        <v>2809.29295862035</v>
      </c>
      <c r="H3" s="29">
        <v>2728.99</v>
      </c>
      <c r="I3" s="28">
        <f>SUM(I4:I20)</f>
        <v>194.779999999999</v>
      </c>
    </row>
    <row r="4" customFormat="1" ht="15.6" spans="1:9">
      <c r="A4" s="9" t="s">
        <v>11</v>
      </c>
      <c r="B4" s="30">
        <v>9342365</v>
      </c>
      <c r="C4" s="28">
        <f t="shared" ref="C4:C20" si="0">B4/B$3*C$3</f>
        <v>1490.01954328582</v>
      </c>
      <c r="D4" s="31">
        <v>1621.29</v>
      </c>
      <c r="E4" s="31">
        <v>1621.29</v>
      </c>
      <c r="F4" s="32">
        <f t="shared" ref="F4:F20" si="1">E4/D4</f>
        <v>1</v>
      </c>
      <c r="G4" s="28">
        <f t="shared" ref="G4:G20" si="2">C4*F4</f>
        <v>1490.01954328582</v>
      </c>
      <c r="H4" s="33">
        <f>G4</f>
        <v>1490.01954328582</v>
      </c>
      <c r="I4" s="34">
        <f t="shared" ref="I4:I20" si="3">C4-H4</f>
        <v>0</v>
      </c>
    </row>
    <row r="5" ht="15.6" spans="1:9">
      <c r="A5" s="9" t="s">
        <v>12</v>
      </c>
      <c r="B5" s="30">
        <v>637202</v>
      </c>
      <c r="C5" s="28">
        <f t="shared" si="0"/>
        <v>101.62773912396</v>
      </c>
      <c r="D5" s="31">
        <v>366.26</v>
      </c>
      <c r="E5" s="31">
        <v>350.09</v>
      </c>
      <c r="F5" s="32">
        <f t="shared" si="1"/>
        <v>0.955851034784033</v>
      </c>
      <c r="G5" s="28">
        <f t="shared" si="2"/>
        <v>97.1409796043989</v>
      </c>
      <c r="H5" s="28">
        <f t="shared" ref="H5:H20" si="4">G5/(G$3-G$4)*(H$3-H$4)</f>
        <v>91.228097577943</v>
      </c>
      <c r="I5" s="34">
        <f t="shared" si="3"/>
        <v>10.3996415460169</v>
      </c>
    </row>
    <row r="6" ht="15.6" spans="1:9">
      <c r="A6" s="9" t="s">
        <v>13</v>
      </c>
      <c r="B6" s="30">
        <v>832602</v>
      </c>
      <c r="C6" s="28">
        <f t="shared" si="0"/>
        <v>132.79220537614</v>
      </c>
      <c r="D6" s="31">
        <v>361.83</v>
      </c>
      <c r="E6" s="31">
        <v>354.53</v>
      </c>
      <c r="F6" s="32">
        <f t="shared" si="1"/>
        <v>0.979824779592626</v>
      </c>
      <c r="G6" s="28">
        <f t="shared" si="2"/>
        <v>130.113093364295</v>
      </c>
      <c r="H6" s="28">
        <f t="shared" si="4"/>
        <v>122.193229118604</v>
      </c>
      <c r="I6" s="34">
        <f t="shared" si="3"/>
        <v>10.5989762575363</v>
      </c>
    </row>
    <row r="7" ht="15.6" spans="1:9">
      <c r="A7" s="9" t="s">
        <v>14</v>
      </c>
      <c r="B7" s="30">
        <v>1979846</v>
      </c>
      <c r="C7" s="28">
        <f t="shared" si="0"/>
        <v>315.766856967831</v>
      </c>
      <c r="D7" s="31">
        <v>808.8</v>
      </c>
      <c r="E7" s="31">
        <v>756.41</v>
      </c>
      <c r="F7" s="32">
        <f t="shared" si="1"/>
        <v>0.935225024727992</v>
      </c>
      <c r="G7" s="28">
        <f t="shared" si="2"/>
        <v>295.31306661602</v>
      </c>
      <c r="H7" s="28">
        <f t="shared" si="4"/>
        <v>277.337632037508</v>
      </c>
      <c r="I7" s="34">
        <f t="shared" si="3"/>
        <v>38.4292249303227</v>
      </c>
    </row>
    <row r="8" ht="15.6" spans="1:9">
      <c r="A8" s="9" t="s">
        <v>15</v>
      </c>
      <c r="B8" s="30">
        <v>1656064</v>
      </c>
      <c r="C8" s="28">
        <f t="shared" si="0"/>
        <v>264.126666527383</v>
      </c>
      <c r="D8" s="31">
        <v>435.15</v>
      </c>
      <c r="E8" s="31">
        <v>379.64</v>
      </c>
      <c r="F8" s="32">
        <f t="shared" si="1"/>
        <v>0.872434792600253</v>
      </c>
      <c r="G8" s="28">
        <f t="shared" si="2"/>
        <v>230.433293532014</v>
      </c>
      <c r="H8" s="28">
        <f t="shared" si="4"/>
        <v>216.407031030119</v>
      </c>
      <c r="I8" s="34">
        <f t="shared" si="3"/>
        <v>47.7196354972639</v>
      </c>
    </row>
    <row r="9" ht="15.6" spans="1:9">
      <c r="A9" s="9" t="s">
        <v>16</v>
      </c>
      <c r="B9" s="30">
        <v>223205</v>
      </c>
      <c r="C9" s="28">
        <f t="shared" si="0"/>
        <v>35.5991028138071</v>
      </c>
      <c r="D9" s="31">
        <v>103.72</v>
      </c>
      <c r="E9" s="31">
        <v>101.85</v>
      </c>
      <c r="F9" s="32">
        <f t="shared" si="1"/>
        <v>0.981970690320093</v>
      </c>
      <c r="G9" s="28">
        <f t="shared" si="2"/>
        <v>34.9572755648501</v>
      </c>
      <c r="H9" s="28">
        <f t="shared" si="4"/>
        <v>32.8294583735573</v>
      </c>
      <c r="I9" s="34">
        <f t="shared" si="3"/>
        <v>2.76964444024981</v>
      </c>
    </row>
    <row r="10" ht="15.6" spans="1:9">
      <c r="A10" s="9" t="s">
        <v>17</v>
      </c>
      <c r="B10" s="30">
        <v>339000</v>
      </c>
      <c r="C10" s="28">
        <f t="shared" si="0"/>
        <v>54.0673186258399</v>
      </c>
      <c r="D10" s="31">
        <v>378.18</v>
      </c>
      <c r="E10" s="31">
        <v>344.22</v>
      </c>
      <c r="F10" s="32">
        <f t="shared" si="1"/>
        <v>0.910201491353324</v>
      </c>
      <c r="G10" s="28">
        <f t="shared" si="2"/>
        <v>49.2121540467148</v>
      </c>
      <c r="H10" s="28">
        <f t="shared" si="4"/>
        <v>46.2166555214681</v>
      </c>
      <c r="I10" s="34">
        <f t="shared" si="3"/>
        <v>7.85066310437177</v>
      </c>
    </row>
    <row r="11" ht="15.6" spans="1:9">
      <c r="A11" s="9" t="s">
        <v>18</v>
      </c>
      <c r="B11" s="30">
        <v>427643</v>
      </c>
      <c r="C11" s="28">
        <f t="shared" si="0"/>
        <v>68.2050452481122</v>
      </c>
      <c r="D11" s="31">
        <v>446.2</v>
      </c>
      <c r="E11" s="31">
        <v>370.86</v>
      </c>
      <c r="F11" s="32">
        <f t="shared" si="1"/>
        <v>0.831151949798297</v>
      </c>
      <c r="G11" s="28">
        <f t="shared" si="2"/>
        <v>56.6887563440496</v>
      </c>
      <c r="H11" s="28">
        <f t="shared" si="4"/>
        <v>53.2381639179291</v>
      </c>
      <c r="I11" s="34">
        <f t="shared" si="3"/>
        <v>14.9668813301832</v>
      </c>
    </row>
    <row r="12" ht="15.6" spans="1:9">
      <c r="A12" s="9" t="s">
        <v>19</v>
      </c>
      <c r="B12" s="30">
        <v>892950</v>
      </c>
      <c r="C12" s="28">
        <f t="shared" si="0"/>
        <v>142.417145035232</v>
      </c>
      <c r="D12" s="31">
        <v>852.67</v>
      </c>
      <c r="E12" s="31">
        <v>850.11</v>
      </c>
      <c r="F12" s="32">
        <f t="shared" si="1"/>
        <v>0.99699766615455</v>
      </c>
      <c r="G12" s="28">
        <f t="shared" si="2"/>
        <v>141.989561220521</v>
      </c>
      <c r="H12" s="28">
        <f t="shared" si="4"/>
        <v>133.346787306728</v>
      </c>
      <c r="I12" s="34">
        <f t="shared" si="3"/>
        <v>9.07035772850435</v>
      </c>
    </row>
    <row r="13" ht="15.6" spans="1:9">
      <c r="A13" s="9" t="s">
        <v>20</v>
      </c>
      <c r="B13" s="30">
        <v>419483</v>
      </c>
      <c r="C13" s="28">
        <f t="shared" si="0"/>
        <v>66.9036018263221</v>
      </c>
      <c r="D13" s="31">
        <v>450.3</v>
      </c>
      <c r="E13" s="31">
        <v>432.29</v>
      </c>
      <c r="F13" s="32">
        <f t="shared" si="1"/>
        <v>0.960004441483456</v>
      </c>
      <c r="G13" s="28">
        <f t="shared" si="2"/>
        <v>64.2277549045099</v>
      </c>
      <c r="H13" s="28">
        <f t="shared" si="4"/>
        <v>60.3182705744045</v>
      </c>
      <c r="I13" s="34">
        <f t="shared" si="3"/>
        <v>6.58533125191764</v>
      </c>
    </row>
    <row r="14" ht="15.6" spans="1:9">
      <c r="A14" s="9" t="s">
        <v>21</v>
      </c>
      <c r="B14" s="30">
        <v>686490</v>
      </c>
      <c r="C14" s="28">
        <f t="shared" si="0"/>
        <v>109.488712576557</v>
      </c>
      <c r="D14" s="31">
        <v>254.73</v>
      </c>
      <c r="E14" s="31">
        <v>210.07</v>
      </c>
      <c r="F14" s="32">
        <f t="shared" si="1"/>
        <v>0.824677109095906</v>
      </c>
      <c r="G14" s="28">
        <f t="shared" si="2"/>
        <v>90.2928349662676</v>
      </c>
      <c r="H14" s="28">
        <f t="shared" si="4"/>
        <v>84.7967932013603</v>
      </c>
      <c r="I14" s="34">
        <f t="shared" si="3"/>
        <v>24.6919193751967</v>
      </c>
    </row>
    <row r="15" ht="15.6" spans="1:9">
      <c r="A15" s="9" t="s">
        <v>22</v>
      </c>
      <c r="B15" s="30">
        <v>119450</v>
      </c>
      <c r="C15" s="28">
        <f t="shared" si="0"/>
        <v>19.0511540113763</v>
      </c>
      <c r="D15" s="31">
        <v>166.9</v>
      </c>
      <c r="E15" s="31">
        <v>156.38</v>
      </c>
      <c r="F15" s="32">
        <f t="shared" si="1"/>
        <v>0.936968244457759</v>
      </c>
      <c r="G15" s="28">
        <f t="shared" si="2"/>
        <v>17.8503263289337</v>
      </c>
      <c r="H15" s="28">
        <f t="shared" si="4"/>
        <v>16.7637933935386</v>
      </c>
      <c r="I15" s="34">
        <f t="shared" si="3"/>
        <v>2.28736061783776</v>
      </c>
    </row>
    <row r="16" ht="15.6" spans="1:9">
      <c r="A16" s="9" t="s">
        <v>23</v>
      </c>
      <c r="B16" s="30">
        <v>568363</v>
      </c>
      <c r="C16" s="28">
        <f t="shared" si="0"/>
        <v>90.6485646493753</v>
      </c>
      <c r="D16" s="31">
        <v>572.47</v>
      </c>
      <c r="E16" s="31">
        <v>526.13</v>
      </c>
      <c r="F16" s="32">
        <f t="shared" si="1"/>
        <v>0.919052526769962</v>
      </c>
      <c r="G16" s="28">
        <f t="shared" si="2"/>
        <v>83.3107923890786</v>
      </c>
      <c r="H16" s="28">
        <f t="shared" si="4"/>
        <v>78.2397411300396</v>
      </c>
      <c r="I16" s="34">
        <f t="shared" si="3"/>
        <v>12.4088235193358</v>
      </c>
    </row>
    <row r="17" ht="15.6" spans="1:9">
      <c r="A17" s="9" t="s">
        <v>24</v>
      </c>
      <c r="B17" s="30">
        <v>71564</v>
      </c>
      <c r="C17" s="28">
        <f t="shared" si="0"/>
        <v>11.4137864015918</v>
      </c>
      <c r="D17" s="31">
        <v>64</v>
      </c>
      <c r="E17" s="31">
        <v>58</v>
      </c>
      <c r="F17" s="32">
        <f t="shared" si="1"/>
        <v>0.90625</v>
      </c>
      <c r="G17" s="28">
        <f t="shared" si="2"/>
        <v>10.3437439264425</v>
      </c>
      <c r="H17" s="28">
        <f t="shared" si="4"/>
        <v>9.71412975333042</v>
      </c>
      <c r="I17" s="34">
        <f t="shared" si="3"/>
        <v>1.69965664826134</v>
      </c>
    </row>
    <row r="18" ht="15.6" spans="1:9">
      <c r="A18" s="9" t="s">
        <v>25</v>
      </c>
      <c r="B18" s="30">
        <v>68628</v>
      </c>
      <c r="C18" s="28">
        <f t="shared" si="0"/>
        <v>10.945521954732</v>
      </c>
      <c r="D18" s="31">
        <v>108.7</v>
      </c>
      <c r="E18" s="31">
        <v>93.1</v>
      </c>
      <c r="F18" s="32">
        <f t="shared" si="1"/>
        <v>0.856485740570377</v>
      </c>
      <c r="G18" s="28">
        <f t="shared" si="2"/>
        <v>9.37468347732794</v>
      </c>
      <c r="H18" s="28">
        <f t="shared" si="4"/>
        <v>8.80405512189498</v>
      </c>
      <c r="I18" s="34">
        <f t="shared" si="3"/>
        <v>2.141466832837</v>
      </c>
    </row>
    <row r="19" ht="15.6" spans="1:9">
      <c r="A19" s="9" t="s">
        <v>26</v>
      </c>
      <c r="B19" s="30">
        <v>66141</v>
      </c>
      <c r="C19" s="28">
        <f t="shared" si="0"/>
        <v>10.5488687941937</v>
      </c>
      <c r="D19" s="31">
        <v>83.25</v>
      </c>
      <c r="E19" s="31">
        <v>62.34</v>
      </c>
      <c r="F19" s="32">
        <f t="shared" si="1"/>
        <v>0.748828828828829</v>
      </c>
      <c r="G19" s="28">
        <f t="shared" si="2"/>
        <v>7.89929706462508</v>
      </c>
      <c r="H19" s="28">
        <f t="shared" si="4"/>
        <v>7.41847412228631</v>
      </c>
      <c r="I19" s="34">
        <f t="shared" si="3"/>
        <v>3.13039467190742</v>
      </c>
    </row>
    <row r="20" customFormat="1" ht="15.6" spans="1:9">
      <c r="A20" s="9" t="s">
        <v>27</v>
      </c>
      <c r="B20" s="30">
        <v>929</v>
      </c>
      <c r="C20" s="28">
        <f t="shared" si="0"/>
        <v>0.148166781720959</v>
      </c>
      <c r="D20" s="31">
        <v>15.9</v>
      </c>
      <c r="E20" s="31">
        <v>13.5</v>
      </c>
      <c r="F20" s="32">
        <f t="shared" si="1"/>
        <v>0.849056603773585</v>
      </c>
      <c r="G20" s="28">
        <f t="shared" si="2"/>
        <v>0.12580198448006</v>
      </c>
      <c r="H20" s="28">
        <f t="shared" si="4"/>
        <v>0.118144533464496</v>
      </c>
      <c r="I20" s="34">
        <f t="shared" si="3"/>
        <v>0.0300222482564639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19487.9219293328</v>
      </c>
      <c r="E24" s="28">
        <f t="shared" si="5"/>
        <v>17240.90848971</v>
      </c>
      <c r="F24" s="36"/>
      <c r="G24" s="29">
        <v>17562.08</v>
      </c>
      <c r="H24" s="29">
        <v>14339.29</v>
      </c>
      <c r="I24" s="28">
        <f t="shared" si="5"/>
        <v>3222.79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11622.1524376294</v>
      </c>
      <c r="E25" s="28">
        <f t="shared" ref="E25:E41" si="7">H4*C25</f>
        <v>11622.1524376294</v>
      </c>
      <c r="F25" s="36"/>
      <c r="G25" s="28">
        <f t="shared" ref="G25:G41" si="8">D25/D$24*G$24</f>
        <v>10473.6242079574</v>
      </c>
      <c r="H25" s="38">
        <f>G25</f>
        <v>10473.6242079574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508.1386956198</v>
      </c>
      <c r="E26" s="28">
        <f t="shared" si="7"/>
        <v>410.526439100744</v>
      </c>
      <c r="F26" s="36"/>
      <c r="G26" s="28">
        <f t="shared" si="8"/>
        <v>457.92324373685</v>
      </c>
      <c r="H26" s="39">
        <f t="shared" ref="H26:H41" si="10">E26/(E$24-E$25)*(H$24-H$25)</f>
        <v>282.439386521005</v>
      </c>
      <c r="I26" s="28">
        <f t="shared" si="9"/>
        <v>175.483857215845</v>
      </c>
    </row>
    <row r="27" customFormat="1" ht="15.6" spans="1:9">
      <c r="A27" s="9" t="s">
        <v>13</v>
      </c>
      <c r="B27" s="37">
        <v>6.03</v>
      </c>
      <c r="C27" s="31">
        <v>4.22</v>
      </c>
      <c r="D27" s="28">
        <f t="shared" si="6"/>
        <v>800.736998418126</v>
      </c>
      <c r="E27" s="28">
        <f t="shared" si="7"/>
        <v>515.655426880509</v>
      </c>
      <c r="F27" s="36"/>
      <c r="G27" s="28">
        <f t="shared" si="8"/>
        <v>721.606299336219</v>
      </c>
      <c r="H27" s="39">
        <f t="shared" si="10"/>
        <v>354.767412163232</v>
      </c>
      <c r="I27" s="28">
        <f t="shared" si="9"/>
        <v>366.838887172986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1578.83428483915</v>
      </c>
      <c r="E28" s="28">
        <f t="shared" si="7"/>
        <v>1331.22063378004</v>
      </c>
      <c r="F28" s="36"/>
      <c r="G28" s="28">
        <f t="shared" si="8"/>
        <v>1422.81019585536</v>
      </c>
      <c r="H28" s="39">
        <f t="shared" si="10"/>
        <v>915.870704826075</v>
      </c>
      <c r="I28" s="28">
        <f t="shared" si="9"/>
        <v>506.939491029286</v>
      </c>
    </row>
    <row r="29" customFormat="1" ht="15.6" spans="1:9">
      <c r="A29" s="9" t="s">
        <v>15</v>
      </c>
      <c r="B29" s="37">
        <v>5.79</v>
      </c>
      <c r="C29" s="31">
        <v>5.13</v>
      </c>
      <c r="D29" s="28">
        <f t="shared" si="6"/>
        <v>1529.29339919355</v>
      </c>
      <c r="E29" s="28">
        <f t="shared" si="7"/>
        <v>1110.16806918451</v>
      </c>
      <c r="F29" s="36"/>
      <c r="G29" s="28">
        <f t="shared" si="8"/>
        <v>1378.16505615632</v>
      </c>
      <c r="H29" s="39">
        <f t="shared" si="10"/>
        <v>763.788050003608</v>
      </c>
      <c r="I29" s="28">
        <f t="shared" si="9"/>
        <v>614.377006152717</v>
      </c>
    </row>
    <row r="30" customFormat="1" ht="15.6" spans="1:9">
      <c r="A30" s="9" t="s">
        <v>16</v>
      </c>
      <c r="B30" s="37">
        <v>6.58</v>
      </c>
      <c r="C30" s="31">
        <v>4.61</v>
      </c>
      <c r="D30" s="28">
        <f t="shared" si="6"/>
        <v>234.24209651485</v>
      </c>
      <c r="E30" s="28">
        <f t="shared" si="7"/>
        <v>151.343803102099</v>
      </c>
      <c r="F30" s="36"/>
      <c r="G30" s="28">
        <f t="shared" si="8"/>
        <v>211.093745822614</v>
      </c>
      <c r="H30" s="39">
        <f t="shared" si="10"/>
        <v>104.123502972296</v>
      </c>
      <c r="I30" s="28">
        <f t="shared" si="9"/>
        <v>106.970242850317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243.30293381628</v>
      </c>
      <c r="E31" s="28">
        <f t="shared" si="7"/>
        <v>184.866622085873</v>
      </c>
      <c r="F31" s="36"/>
      <c r="G31" s="28">
        <f t="shared" si="8"/>
        <v>219.25917003417</v>
      </c>
      <c r="H31" s="39">
        <f t="shared" si="10"/>
        <v>127.186973498023</v>
      </c>
      <c r="I31" s="28">
        <f t="shared" si="9"/>
        <v>92.0721965361461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354.666235290184</v>
      </c>
      <c r="E32" s="28">
        <f t="shared" si="7"/>
        <v>181.009757320959</v>
      </c>
      <c r="F32" s="36"/>
      <c r="G32" s="28">
        <f t="shared" si="8"/>
        <v>319.617290137526</v>
      </c>
      <c r="H32" s="39">
        <f t="shared" si="10"/>
        <v>124.533476879187</v>
      </c>
      <c r="I32" s="28">
        <f t="shared" si="9"/>
        <v>195.083813258339</v>
      </c>
    </row>
    <row r="33" customFormat="1" ht="15.6" spans="1:9">
      <c r="A33" s="9" t="s">
        <v>19</v>
      </c>
      <c r="B33" s="37">
        <v>5</v>
      </c>
      <c r="C33" s="31">
        <v>4</v>
      </c>
      <c r="D33" s="28">
        <f t="shared" si="6"/>
        <v>712.085725176161</v>
      </c>
      <c r="E33" s="28">
        <f t="shared" si="7"/>
        <v>533.387149226912</v>
      </c>
      <c r="F33" s="36"/>
      <c r="G33" s="28">
        <f t="shared" si="8"/>
        <v>641.715751825669</v>
      </c>
      <c r="H33" s="39">
        <f t="shared" si="10"/>
        <v>366.966716043511</v>
      </c>
      <c r="I33" s="28">
        <f t="shared" si="9"/>
        <v>274.749035782158</v>
      </c>
    </row>
    <row r="34" customFormat="1" ht="15.6" spans="1:9">
      <c r="A34" s="9" t="s">
        <v>20</v>
      </c>
      <c r="B34" s="37">
        <v>5.8</v>
      </c>
      <c r="C34" s="31">
        <v>5.1</v>
      </c>
      <c r="D34" s="28">
        <f t="shared" si="6"/>
        <v>388.040890592668</v>
      </c>
      <c r="E34" s="28">
        <f t="shared" si="7"/>
        <v>307.623179929463</v>
      </c>
      <c r="F34" s="36"/>
      <c r="G34" s="28">
        <f t="shared" si="8"/>
        <v>349.693784107488</v>
      </c>
      <c r="H34" s="39">
        <f t="shared" si="10"/>
        <v>211.642646961397</v>
      </c>
      <c r="I34" s="28">
        <f t="shared" si="9"/>
        <v>138.051137146091</v>
      </c>
    </row>
    <row r="35" customFormat="1" ht="15.6" spans="1:9">
      <c r="A35" s="9" t="s">
        <v>21</v>
      </c>
      <c r="B35" s="37">
        <v>6.04</v>
      </c>
      <c r="C35" s="31">
        <v>4.41</v>
      </c>
      <c r="D35" s="28">
        <f t="shared" si="6"/>
        <v>661.311823962404</v>
      </c>
      <c r="E35" s="28">
        <f t="shared" si="7"/>
        <v>373.953858017999</v>
      </c>
      <c r="F35" s="36"/>
      <c r="G35" s="28">
        <f t="shared" si="8"/>
        <v>595.959446034751</v>
      </c>
      <c r="H35" s="39">
        <f t="shared" si="10"/>
        <v>257.277700498718</v>
      </c>
      <c r="I35" s="28">
        <f t="shared" si="9"/>
        <v>338.681745536033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115.068970228713</v>
      </c>
      <c r="E36" s="28">
        <f t="shared" si="7"/>
        <v>79.125104817502</v>
      </c>
      <c r="F36" s="36"/>
      <c r="G36" s="28">
        <f t="shared" si="8"/>
        <v>103.697586022886</v>
      </c>
      <c r="H36" s="39">
        <f t="shared" si="10"/>
        <v>54.4375317507412</v>
      </c>
      <c r="I36" s="28">
        <f t="shared" si="9"/>
        <v>49.2600542721448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581.96378504899</v>
      </c>
      <c r="E37" s="28">
        <f t="shared" si="7"/>
        <v>360.685206609482</v>
      </c>
      <c r="F37" s="36"/>
      <c r="G37" s="28">
        <f t="shared" si="8"/>
        <v>524.45276552291</v>
      </c>
      <c r="H37" s="39">
        <f t="shared" si="10"/>
        <v>248.148958944358</v>
      </c>
      <c r="I37" s="28">
        <f t="shared" si="9"/>
        <v>276.303806578552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43.3723883260487</v>
      </c>
      <c r="E38" s="28">
        <f t="shared" si="7"/>
        <v>33.0280411613234</v>
      </c>
      <c r="F38" s="36"/>
      <c r="G38" s="28">
        <f t="shared" si="8"/>
        <v>39.0862276817018</v>
      </c>
      <c r="H38" s="39">
        <f t="shared" si="10"/>
        <v>22.7230667628339</v>
      </c>
      <c r="I38" s="28">
        <f t="shared" si="9"/>
        <v>16.3631609188679</v>
      </c>
    </row>
    <row r="39" customFormat="1" ht="15.6" spans="1:9">
      <c r="A39" s="9" t="s">
        <v>25</v>
      </c>
      <c r="B39" s="37">
        <v>5.8</v>
      </c>
      <c r="C39" s="31">
        <v>2.5</v>
      </c>
      <c r="D39" s="28">
        <f t="shared" si="6"/>
        <v>63.4840273374455</v>
      </c>
      <c r="E39" s="28">
        <f t="shared" si="7"/>
        <v>22.0101378047374</v>
      </c>
      <c r="F39" s="36"/>
      <c r="G39" s="28">
        <f t="shared" si="8"/>
        <v>57.2103875859777</v>
      </c>
      <c r="H39" s="39">
        <f t="shared" si="10"/>
        <v>15.1428244973213</v>
      </c>
      <c r="I39" s="28">
        <f t="shared" si="9"/>
        <v>42.0675630886564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50.6345702121299</v>
      </c>
      <c r="E40" s="28">
        <f t="shared" si="7"/>
        <v>23.7391171913162</v>
      </c>
      <c r="F40" s="36"/>
      <c r="G40" s="28">
        <f t="shared" si="8"/>
        <v>45.6307438040669</v>
      </c>
      <c r="H40" s="39">
        <f t="shared" si="10"/>
        <v>16.3323505076861</v>
      </c>
      <c r="I40" s="28">
        <f t="shared" si="9"/>
        <v>29.2983932963808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0.592667126883838</v>
      </c>
      <c r="E41" s="28">
        <f t="shared" si="7"/>
        <v>0.413505867125735</v>
      </c>
      <c r="F41" s="36"/>
      <c r="G41" s="28">
        <f t="shared" si="8"/>
        <v>0.534098378136332</v>
      </c>
      <c r="H41" s="39">
        <f t="shared" si="10"/>
        <v>0.284489212654993</v>
      </c>
      <c r="I41" s="28">
        <f t="shared" si="9"/>
        <v>0.249609165481339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27" workbookViewId="0">
      <selection activeCell="F23" sqref="F23:F41"/>
    </sheetView>
  </sheetViews>
  <sheetFormatPr defaultColWidth="9" defaultRowHeight="13.8"/>
  <cols>
    <col min="1" max="1" width="22.7777777777778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19307815</v>
      </c>
      <c r="C3" s="26">
        <v>3075.15</v>
      </c>
      <c r="D3" s="27"/>
      <c r="E3" s="27"/>
      <c r="F3" s="27"/>
      <c r="G3" s="28">
        <f>SUM(G4:G20)</f>
        <v>2916.34953832867</v>
      </c>
      <c r="H3" s="29">
        <v>2844.57</v>
      </c>
      <c r="I3" s="28">
        <f>SUM(I4:I20)</f>
        <v>230.58</v>
      </c>
    </row>
    <row r="4" customFormat="1" ht="15.6" spans="1:9">
      <c r="A4" s="9" t="s">
        <v>11</v>
      </c>
      <c r="B4" s="30">
        <v>9497447</v>
      </c>
      <c r="C4" s="28">
        <f t="shared" ref="C4:C20" si="0">B4/B$3*C$3</f>
        <v>1512.65558231473</v>
      </c>
      <c r="D4" s="31">
        <v>1466.95</v>
      </c>
      <c r="E4" s="31">
        <v>1466.95</v>
      </c>
      <c r="F4" s="32">
        <f t="shared" ref="F4:F20" si="1">E4/D4</f>
        <v>1</v>
      </c>
      <c r="G4" s="28">
        <f t="shared" ref="G4:G20" si="2">C4*F4</f>
        <v>1512.65558231473</v>
      </c>
      <c r="H4" s="33">
        <f>G4</f>
        <v>1512.65558231473</v>
      </c>
      <c r="I4" s="34">
        <f t="shared" ref="I4:I20" si="3">C4-H4</f>
        <v>0</v>
      </c>
    </row>
    <row r="5" ht="15.6" spans="1:9">
      <c r="A5" s="9" t="s">
        <v>12</v>
      </c>
      <c r="B5" s="30">
        <v>694933</v>
      </c>
      <c r="C5" s="28">
        <f t="shared" si="0"/>
        <v>110.681773931955</v>
      </c>
      <c r="D5" s="31">
        <v>333.74</v>
      </c>
      <c r="E5" s="31">
        <v>310.9</v>
      </c>
      <c r="F5" s="32">
        <f t="shared" si="1"/>
        <v>0.931563492539102</v>
      </c>
      <c r="G5" s="28">
        <f t="shared" si="2"/>
        <v>103.107099884475</v>
      </c>
      <c r="H5" s="28">
        <f t="shared" ref="H5:H20" si="4">G5/(G$3-G$4)*(H$3-H$4)</f>
        <v>97.8345972877323</v>
      </c>
      <c r="I5" s="34">
        <f t="shared" si="3"/>
        <v>12.8471766442222</v>
      </c>
    </row>
    <row r="6" ht="15.6" spans="1:9">
      <c r="A6" s="9" t="s">
        <v>13</v>
      </c>
      <c r="B6" s="30">
        <v>929830</v>
      </c>
      <c r="C6" s="28">
        <f t="shared" si="0"/>
        <v>148.09374983653</v>
      </c>
      <c r="D6" s="31">
        <v>330.81</v>
      </c>
      <c r="E6" s="31">
        <v>326.67</v>
      </c>
      <c r="F6" s="32">
        <f t="shared" si="1"/>
        <v>0.987485263444273</v>
      </c>
      <c r="G6" s="28">
        <f t="shared" si="2"/>
        <v>146.240395571776</v>
      </c>
      <c r="H6" s="28">
        <f t="shared" si="4"/>
        <v>138.762221263074</v>
      </c>
      <c r="I6" s="34">
        <f t="shared" si="3"/>
        <v>9.33152857345587</v>
      </c>
    </row>
    <row r="7" ht="15.6" spans="1:9">
      <c r="A7" s="9" t="s">
        <v>14</v>
      </c>
      <c r="B7" s="30">
        <v>2004659</v>
      </c>
      <c r="C7" s="28">
        <f t="shared" si="0"/>
        <v>319.281447634028</v>
      </c>
      <c r="D7" s="31">
        <v>756</v>
      </c>
      <c r="E7" s="31">
        <v>661.19</v>
      </c>
      <c r="F7" s="32">
        <f t="shared" si="1"/>
        <v>0.874589947089947</v>
      </c>
      <c r="G7" s="28">
        <f t="shared" si="2"/>
        <v>279.240344393046</v>
      </c>
      <c r="H7" s="28">
        <f t="shared" si="4"/>
        <v>264.961061564054</v>
      </c>
      <c r="I7" s="34">
        <f t="shared" si="3"/>
        <v>54.3203860699745</v>
      </c>
    </row>
    <row r="8" ht="15.6" spans="1:9">
      <c r="A8" s="9" t="s">
        <v>15</v>
      </c>
      <c r="B8" s="30">
        <v>1830952</v>
      </c>
      <c r="C8" s="28">
        <f t="shared" si="0"/>
        <v>291.615184980797</v>
      </c>
      <c r="D8" s="31">
        <v>398.55</v>
      </c>
      <c r="E8" s="31">
        <v>340.48</v>
      </c>
      <c r="F8" s="32">
        <f t="shared" si="1"/>
        <v>0.854296825994229</v>
      </c>
      <c r="G8" s="28">
        <f t="shared" si="2"/>
        <v>249.125926940815</v>
      </c>
      <c r="H8" s="28">
        <f t="shared" si="4"/>
        <v>236.386580201521</v>
      </c>
      <c r="I8" s="34">
        <f t="shared" si="3"/>
        <v>55.2286047792761</v>
      </c>
    </row>
    <row r="9" ht="15.6" spans="1:9">
      <c r="A9" s="9" t="s">
        <v>16</v>
      </c>
      <c r="B9" s="30">
        <v>255499</v>
      </c>
      <c r="C9" s="28">
        <f t="shared" si="0"/>
        <v>40.6932503677915</v>
      </c>
      <c r="D9" s="31">
        <v>98.97</v>
      </c>
      <c r="E9" s="31">
        <v>98.07</v>
      </c>
      <c r="F9" s="32">
        <f t="shared" si="1"/>
        <v>0.990906335253107</v>
      </c>
      <c r="G9" s="28">
        <f t="shared" si="2"/>
        <v>40.3231995914854</v>
      </c>
      <c r="H9" s="28">
        <f t="shared" si="4"/>
        <v>38.2612254423407</v>
      </c>
      <c r="I9" s="34">
        <f t="shared" si="3"/>
        <v>2.43202492545084</v>
      </c>
    </row>
    <row r="10" ht="15.6" spans="1:9">
      <c r="A10" s="9" t="s">
        <v>17</v>
      </c>
      <c r="B10" s="30">
        <v>379900</v>
      </c>
      <c r="C10" s="28">
        <f t="shared" si="0"/>
        <v>60.5065609443637</v>
      </c>
      <c r="D10" s="31">
        <v>327.31</v>
      </c>
      <c r="E10" s="31">
        <v>301.6</v>
      </c>
      <c r="F10" s="32">
        <f t="shared" si="1"/>
        <v>0.921450612569124</v>
      </c>
      <c r="G10" s="28">
        <f t="shared" si="2"/>
        <v>55.753807646635</v>
      </c>
      <c r="H10" s="28">
        <f t="shared" si="4"/>
        <v>52.9027712395929</v>
      </c>
      <c r="I10" s="34">
        <f t="shared" si="3"/>
        <v>7.60378970477087</v>
      </c>
    </row>
    <row r="11" ht="15.6" spans="1:9">
      <c r="A11" s="9" t="s">
        <v>18</v>
      </c>
      <c r="B11" s="30">
        <v>485083</v>
      </c>
      <c r="C11" s="28">
        <f t="shared" si="0"/>
        <v>77.259026329494</v>
      </c>
      <c r="D11" s="31">
        <v>559.54</v>
      </c>
      <c r="E11" s="31">
        <v>438.17</v>
      </c>
      <c r="F11" s="32">
        <f t="shared" si="1"/>
        <v>0.783089680809236</v>
      </c>
      <c r="G11" s="28">
        <f t="shared" si="2"/>
        <v>60.5007462679959</v>
      </c>
      <c r="H11" s="28">
        <f t="shared" si="4"/>
        <v>57.4069695818096</v>
      </c>
      <c r="I11" s="34">
        <f t="shared" si="3"/>
        <v>19.8520567476845</v>
      </c>
    </row>
    <row r="12" ht="15.6" spans="1:9">
      <c r="A12" s="9" t="s">
        <v>19</v>
      </c>
      <c r="B12" s="30">
        <v>925743</v>
      </c>
      <c r="C12" s="28">
        <f t="shared" si="0"/>
        <v>147.442814552035</v>
      </c>
      <c r="D12" s="31">
        <v>743.88</v>
      </c>
      <c r="E12" s="31">
        <v>741.6</v>
      </c>
      <c r="F12" s="32">
        <f t="shared" si="1"/>
        <v>0.996934989514438</v>
      </c>
      <c r="G12" s="28">
        <f t="shared" si="2"/>
        <v>146.990900779412</v>
      </c>
      <c r="H12" s="28">
        <f t="shared" si="4"/>
        <v>139.474348505851</v>
      </c>
      <c r="I12" s="34">
        <f t="shared" si="3"/>
        <v>7.9684660461842</v>
      </c>
    </row>
    <row r="13" ht="15.6" spans="1:9">
      <c r="A13" s="9" t="s">
        <v>20</v>
      </c>
      <c r="B13" s="30">
        <v>477532</v>
      </c>
      <c r="C13" s="28">
        <f t="shared" si="0"/>
        <v>76.0563807867436</v>
      </c>
      <c r="D13" s="31">
        <v>371.55</v>
      </c>
      <c r="E13" s="31">
        <v>360.4</v>
      </c>
      <c r="F13" s="32">
        <f t="shared" si="1"/>
        <v>0.969990580002691</v>
      </c>
      <c r="G13" s="28">
        <f t="shared" si="2"/>
        <v>73.7739729122389</v>
      </c>
      <c r="H13" s="28">
        <f t="shared" si="4"/>
        <v>70.0014541992928</v>
      </c>
      <c r="I13" s="34">
        <f t="shared" si="3"/>
        <v>6.05492658745085</v>
      </c>
    </row>
    <row r="14" ht="15.6" spans="1:9">
      <c r="A14" s="9" t="s">
        <v>21</v>
      </c>
      <c r="B14" s="30">
        <v>728673</v>
      </c>
      <c r="C14" s="28">
        <f t="shared" si="0"/>
        <v>116.055533779975</v>
      </c>
      <c r="D14" s="31">
        <v>232.54</v>
      </c>
      <c r="E14" s="31">
        <v>185.19</v>
      </c>
      <c r="F14" s="32">
        <f t="shared" si="1"/>
        <v>0.796379117571171</v>
      </c>
      <c r="G14" s="28">
        <f t="shared" si="2"/>
        <v>92.4242035809474</v>
      </c>
      <c r="H14" s="28">
        <f t="shared" si="4"/>
        <v>87.6979834280345</v>
      </c>
      <c r="I14" s="34">
        <f t="shared" si="3"/>
        <v>28.3575503519401</v>
      </c>
    </row>
    <row r="15" ht="15.6" spans="1:9">
      <c r="A15" s="9" t="s">
        <v>22</v>
      </c>
      <c r="B15" s="30">
        <v>130983</v>
      </c>
      <c r="C15" s="28">
        <f t="shared" si="0"/>
        <v>20.8616237751398</v>
      </c>
      <c r="D15" s="31">
        <v>171.43</v>
      </c>
      <c r="E15" s="31">
        <v>160.77</v>
      </c>
      <c r="F15" s="32">
        <f t="shared" si="1"/>
        <v>0.937817184856793</v>
      </c>
      <c r="G15" s="28">
        <f t="shared" si="2"/>
        <v>19.5643892803431</v>
      </c>
      <c r="H15" s="28">
        <f t="shared" si="4"/>
        <v>18.5639412665801</v>
      </c>
      <c r="I15" s="34">
        <f t="shared" si="3"/>
        <v>2.2976825085597</v>
      </c>
    </row>
    <row r="16" ht="15.6" spans="1:9">
      <c r="A16" s="9" t="s">
        <v>23</v>
      </c>
      <c r="B16" s="30">
        <v>702855</v>
      </c>
      <c r="C16" s="28">
        <f t="shared" si="0"/>
        <v>111.943508535274</v>
      </c>
      <c r="D16" s="31">
        <v>523.7</v>
      </c>
      <c r="E16" s="31">
        <v>475.47</v>
      </c>
      <c r="F16" s="32">
        <f t="shared" si="1"/>
        <v>0.90790528928776</v>
      </c>
      <c r="G16" s="28">
        <f t="shared" si="2"/>
        <v>101.634103500605</v>
      </c>
      <c r="H16" s="28">
        <f t="shared" si="4"/>
        <v>96.4369243031983</v>
      </c>
      <c r="I16" s="34">
        <f t="shared" si="3"/>
        <v>15.5065842320761</v>
      </c>
    </row>
    <row r="17" ht="15.6" spans="1:9">
      <c r="A17" s="9" t="s">
        <v>24</v>
      </c>
      <c r="B17" s="30">
        <v>91328</v>
      </c>
      <c r="C17" s="28">
        <f t="shared" si="0"/>
        <v>14.5457836218132</v>
      </c>
      <c r="D17" s="31">
        <v>56</v>
      </c>
      <c r="E17" s="31">
        <v>50</v>
      </c>
      <c r="F17" s="32">
        <f t="shared" si="1"/>
        <v>0.892857142857143</v>
      </c>
      <c r="G17" s="28">
        <f t="shared" si="2"/>
        <v>12.9873068051904</v>
      </c>
      <c r="H17" s="28">
        <f t="shared" si="4"/>
        <v>12.3231856250604</v>
      </c>
      <c r="I17" s="34">
        <f t="shared" si="3"/>
        <v>2.22259799675284</v>
      </c>
    </row>
    <row r="18" ht="15.6" spans="1:9">
      <c r="A18" s="9" t="s">
        <v>25</v>
      </c>
      <c r="B18" s="30">
        <v>86883</v>
      </c>
      <c r="C18" s="28">
        <f t="shared" si="0"/>
        <v>13.8378297829143</v>
      </c>
      <c r="D18" s="31">
        <v>120.34</v>
      </c>
      <c r="E18" s="31">
        <v>103.21</v>
      </c>
      <c r="F18" s="32">
        <f t="shared" si="1"/>
        <v>0.857653315605784</v>
      </c>
      <c r="G18" s="28">
        <f t="shared" si="2"/>
        <v>11.8680605941049</v>
      </c>
      <c r="H18" s="28">
        <f t="shared" si="4"/>
        <v>11.2611733829349</v>
      </c>
      <c r="I18" s="34">
        <f t="shared" si="3"/>
        <v>2.5766563999794</v>
      </c>
    </row>
    <row r="19" ht="15.6" spans="1:9">
      <c r="A19" s="9" t="s">
        <v>26</v>
      </c>
      <c r="B19" s="30">
        <v>84565</v>
      </c>
      <c r="C19" s="28">
        <f t="shared" si="0"/>
        <v>13.4686426066336</v>
      </c>
      <c r="D19" s="31">
        <v>82.55</v>
      </c>
      <c r="E19" s="31">
        <v>61.48</v>
      </c>
      <c r="F19" s="32">
        <f t="shared" si="1"/>
        <v>0.744760751059964</v>
      </c>
      <c r="G19" s="28">
        <f t="shared" si="2"/>
        <v>10.0309163834747</v>
      </c>
      <c r="H19" s="28">
        <f t="shared" si="4"/>
        <v>9.51797369825869</v>
      </c>
      <c r="I19" s="34">
        <f t="shared" si="3"/>
        <v>3.95066890837495</v>
      </c>
    </row>
    <row r="20" customFormat="1" ht="15.6" spans="1:9">
      <c r="A20" s="9" t="s">
        <v>27</v>
      </c>
      <c r="B20" s="30">
        <v>950</v>
      </c>
      <c r="C20" s="28">
        <f t="shared" si="0"/>
        <v>0.151306219787169</v>
      </c>
      <c r="D20" s="31">
        <v>15.98</v>
      </c>
      <c r="E20" s="31">
        <v>13.58</v>
      </c>
      <c r="F20" s="32">
        <f t="shared" si="1"/>
        <v>0.849812265331665</v>
      </c>
      <c r="G20" s="28">
        <f t="shared" si="2"/>
        <v>0.128581881396105</v>
      </c>
      <c r="H20" s="28">
        <f t="shared" si="4"/>
        <v>0.122006695940258</v>
      </c>
      <c r="I20" s="34">
        <f t="shared" si="3"/>
        <v>0.0292995238469115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 t="s">
        <v>6</v>
      </c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20391.3990563005</v>
      </c>
      <c r="E24" s="28">
        <f t="shared" si="5"/>
        <v>17826.986331373</v>
      </c>
      <c r="F24" s="27"/>
      <c r="G24" s="29">
        <v>18322.93</v>
      </c>
      <c r="H24" s="29">
        <v>14714.71</v>
      </c>
      <c r="I24" s="28">
        <f t="shared" si="5"/>
        <v>3608.22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11798.7135420549</v>
      </c>
      <c r="E25" s="28">
        <f t="shared" ref="E25:E41" si="7">H4*C25</f>
        <v>11798.7135420549</v>
      </c>
      <c r="F25" s="32">
        <f t="shared" ref="F25:F41" si="8">E25/D25</f>
        <v>1</v>
      </c>
      <c r="G25" s="28">
        <f t="shared" ref="G25:G41" si="9">D25/D$24*G$24</f>
        <v>10601.8719816249</v>
      </c>
      <c r="H25" s="38">
        <f>G25</f>
        <v>10601.8719816249</v>
      </c>
      <c r="I25" s="28">
        <f t="shared" ref="I25:I41" si="10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553.408869659773</v>
      </c>
      <c r="E26" s="28">
        <f t="shared" si="7"/>
        <v>440.255687794795</v>
      </c>
      <c r="F26" s="32">
        <f t="shared" si="8"/>
        <v>0.79553420975247</v>
      </c>
      <c r="G26" s="28">
        <f t="shared" si="9"/>
        <v>497.272009250492</v>
      </c>
      <c r="H26" s="39">
        <f t="shared" ref="H26:H41" si="11">E26/(E$24-E$25)*(H$24-H$25)</f>
        <v>300.368014827866</v>
      </c>
      <c r="I26" s="28">
        <f t="shared" si="10"/>
        <v>196.903994422625</v>
      </c>
    </row>
    <row r="27" customFormat="1" ht="15.6" spans="1:9">
      <c r="A27" s="9" t="s">
        <v>13</v>
      </c>
      <c r="B27" s="37">
        <v>6.05</v>
      </c>
      <c r="C27" s="31">
        <v>4.22</v>
      </c>
      <c r="D27" s="28">
        <f t="shared" si="6"/>
        <v>895.967186511006</v>
      </c>
      <c r="E27" s="28">
        <f t="shared" si="7"/>
        <v>585.576573730173</v>
      </c>
      <c r="F27" s="32">
        <f t="shared" si="8"/>
        <v>0.653569218322015</v>
      </c>
      <c r="G27" s="28">
        <f t="shared" si="9"/>
        <v>805.081789405993</v>
      </c>
      <c r="H27" s="39">
        <f t="shared" si="11"/>
        <v>399.514368257334</v>
      </c>
      <c r="I27" s="28">
        <f t="shared" si="10"/>
        <v>405.567421148659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1596.40723817014</v>
      </c>
      <c r="E28" s="28">
        <f t="shared" si="7"/>
        <v>1271.81309550746</v>
      </c>
      <c r="F28" s="32">
        <f t="shared" si="8"/>
        <v>0.796672092871026</v>
      </c>
      <c r="G28" s="28">
        <f t="shared" si="9"/>
        <v>1434.4703860546</v>
      </c>
      <c r="H28" s="39">
        <f t="shared" si="11"/>
        <v>867.704802732081</v>
      </c>
      <c r="I28" s="28">
        <f t="shared" si="10"/>
        <v>566.765583322518</v>
      </c>
    </row>
    <row r="29" customFormat="1" ht="15.6" spans="1:9">
      <c r="A29" s="9" t="s">
        <v>15</v>
      </c>
      <c r="B29" s="37">
        <v>5.79</v>
      </c>
      <c r="C29" s="31">
        <v>5.13</v>
      </c>
      <c r="D29" s="28">
        <f t="shared" si="6"/>
        <v>1688.45192103881</v>
      </c>
      <c r="E29" s="28">
        <f t="shared" si="7"/>
        <v>1212.6631564338</v>
      </c>
      <c r="F29" s="32">
        <f t="shared" si="8"/>
        <v>0.718210060543338</v>
      </c>
      <c r="G29" s="28">
        <f t="shared" si="9"/>
        <v>1517.1782118599</v>
      </c>
      <c r="H29" s="39">
        <f t="shared" si="11"/>
        <v>827.349276910855</v>
      </c>
      <c r="I29" s="28">
        <f t="shared" si="10"/>
        <v>689.828934949043</v>
      </c>
    </row>
    <row r="30" customFormat="1" ht="15.6" spans="1:9">
      <c r="A30" s="9" t="s">
        <v>16</v>
      </c>
      <c r="B30" s="37">
        <v>6.58</v>
      </c>
      <c r="C30" s="31">
        <v>4.61</v>
      </c>
      <c r="D30" s="28">
        <f t="shared" si="6"/>
        <v>267.761587420068</v>
      </c>
      <c r="E30" s="28">
        <f t="shared" si="7"/>
        <v>176.38424928919</v>
      </c>
      <c r="F30" s="32">
        <f t="shared" si="8"/>
        <v>0.658736195093122</v>
      </c>
      <c r="G30" s="28">
        <f t="shared" si="9"/>
        <v>240.600304542168</v>
      </c>
      <c r="H30" s="39">
        <f t="shared" si="11"/>
        <v>120.339585097176</v>
      </c>
      <c r="I30" s="28">
        <f t="shared" si="10"/>
        <v>120.260719444992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272.279524249637</v>
      </c>
      <c r="E31" s="28">
        <f t="shared" si="7"/>
        <v>211.611084958371</v>
      </c>
      <c r="F31" s="32">
        <f t="shared" si="8"/>
        <v>0.777183247772819</v>
      </c>
      <c r="G31" s="28">
        <f t="shared" si="9"/>
        <v>244.659949495614</v>
      </c>
      <c r="H31" s="39">
        <f t="shared" si="11"/>
        <v>144.373379530631</v>
      </c>
      <c r="I31" s="28">
        <f t="shared" si="10"/>
        <v>100.286569964983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401.746936913369</v>
      </c>
      <c r="E32" s="28">
        <f t="shared" si="7"/>
        <v>195.183696578153</v>
      </c>
      <c r="F32" s="32">
        <f t="shared" si="8"/>
        <v>0.485837423124502</v>
      </c>
      <c r="G32" s="28">
        <f t="shared" si="9"/>
        <v>360.994406634577</v>
      </c>
      <c r="H32" s="39">
        <f t="shared" si="11"/>
        <v>133.165660531502</v>
      </c>
      <c r="I32" s="28">
        <f t="shared" si="10"/>
        <v>227.828746103075</v>
      </c>
    </row>
    <row r="33" customFormat="1" ht="15.6" spans="1:9">
      <c r="A33" s="9" t="s">
        <v>19</v>
      </c>
      <c r="B33" s="37">
        <v>5</v>
      </c>
      <c r="C33" s="31">
        <v>4</v>
      </c>
      <c r="D33" s="28">
        <f t="shared" si="6"/>
        <v>737.214072760175</v>
      </c>
      <c r="E33" s="28">
        <f t="shared" si="7"/>
        <v>557.897394023403</v>
      </c>
      <c r="F33" s="32">
        <f t="shared" si="8"/>
        <v>0.756764438766884</v>
      </c>
      <c r="G33" s="28">
        <f t="shared" si="9"/>
        <v>662.432323201773</v>
      </c>
      <c r="H33" s="39">
        <f t="shared" si="11"/>
        <v>380.630023338975</v>
      </c>
      <c r="I33" s="28">
        <f t="shared" si="10"/>
        <v>281.802299862797</v>
      </c>
    </row>
    <row r="34" customFormat="1" ht="15.6" spans="1:9">
      <c r="A34" s="9" t="s">
        <v>20</v>
      </c>
      <c r="B34" s="37">
        <v>5.8</v>
      </c>
      <c r="C34" s="31">
        <v>5.1</v>
      </c>
      <c r="D34" s="28">
        <f t="shared" si="6"/>
        <v>441.127008563113</v>
      </c>
      <c r="E34" s="28">
        <f t="shared" si="7"/>
        <v>357.007416416393</v>
      </c>
      <c r="F34" s="32">
        <f t="shared" si="8"/>
        <v>0.809307545188123</v>
      </c>
      <c r="G34" s="28">
        <f t="shared" si="9"/>
        <v>396.379830373332</v>
      </c>
      <c r="H34" s="39">
        <f t="shared" si="11"/>
        <v>243.571206280018</v>
      </c>
      <c r="I34" s="28">
        <f t="shared" si="10"/>
        <v>152.808624093313</v>
      </c>
    </row>
    <row r="35" customFormat="1" ht="15.6" spans="1:9">
      <c r="A35" s="9" t="s">
        <v>21</v>
      </c>
      <c r="B35" s="37">
        <v>5.97</v>
      </c>
      <c r="C35" s="31">
        <v>4.41</v>
      </c>
      <c r="D35" s="28">
        <f t="shared" si="6"/>
        <v>692.851536666448</v>
      </c>
      <c r="E35" s="28">
        <f t="shared" si="7"/>
        <v>386.748106917632</v>
      </c>
      <c r="F35" s="32">
        <f t="shared" si="8"/>
        <v>0.558197660610544</v>
      </c>
      <c r="G35" s="28">
        <f t="shared" si="9"/>
        <v>622.569847791255</v>
      </c>
      <c r="H35" s="39">
        <f t="shared" si="11"/>
        <v>263.862033663107</v>
      </c>
      <c r="I35" s="28">
        <f t="shared" si="10"/>
        <v>358.707814128148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126.004207601844</v>
      </c>
      <c r="E36" s="28">
        <f t="shared" si="7"/>
        <v>87.6218027782579</v>
      </c>
      <c r="F36" s="32">
        <f t="shared" si="8"/>
        <v>0.695387911609514</v>
      </c>
      <c r="G36" s="28">
        <f t="shared" si="9"/>
        <v>113.22255374531</v>
      </c>
      <c r="H36" s="39">
        <f t="shared" si="11"/>
        <v>59.7806858282123</v>
      </c>
      <c r="I36" s="28">
        <f t="shared" si="10"/>
        <v>53.441867917098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718.677324796462</v>
      </c>
      <c r="E37" s="28">
        <f t="shared" si="7"/>
        <v>444.574221037744</v>
      </c>
      <c r="F37" s="32">
        <f t="shared" si="8"/>
        <v>0.618600595425287</v>
      </c>
      <c r="G37" s="28">
        <f t="shared" si="9"/>
        <v>645.775911622116</v>
      </c>
      <c r="H37" s="39">
        <f t="shared" si="11"/>
        <v>303.314369169476</v>
      </c>
      <c r="I37" s="28">
        <f t="shared" si="10"/>
        <v>342.46154245264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55.2739777628903</v>
      </c>
      <c r="E38" s="28">
        <f t="shared" si="7"/>
        <v>41.8988311252054</v>
      </c>
      <c r="F38" s="32">
        <f t="shared" si="8"/>
        <v>0.7580209136556</v>
      </c>
      <c r="G38" s="28">
        <f t="shared" si="9"/>
        <v>49.6670788784385</v>
      </c>
      <c r="H38" s="39">
        <f t="shared" si="11"/>
        <v>28.5858174637642</v>
      </c>
      <c r="I38" s="28">
        <f t="shared" si="10"/>
        <v>21.0812614146744</v>
      </c>
    </row>
    <row r="39" customFormat="1" ht="15.6" spans="1:9">
      <c r="A39" s="9" t="s">
        <v>25</v>
      </c>
      <c r="B39" s="37">
        <v>5.8</v>
      </c>
      <c r="C39" s="31">
        <v>2.5</v>
      </c>
      <c r="D39" s="28">
        <f t="shared" si="6"/>
        <v>80.2594127409031</v>
      </c>
      <c r="E39" s="28">
        <f t="shared" si="7"/>
        <v>28.1529334573373</v>
      </c>
      <c r="F39" s="32">
        <f t="shared" si="8"/>
        <v>0.350774226921169</v>
      </c>
      <c r="G39" s="28">
        <f t="shared" si="9"/>
        <v>72.1180335607377</v>
      </c>
      <c r="H39" s="39">
        <f t="shared" si="11"/>
        <v>19.2075672582859</v>
      </c>
      <c r="I39" s="28">
        <f t="shared" si="10"/>
        <v>52.9104663024518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64.6494845118415</v>
      </c>
      <c r="E40" s="28">
        <f t="shared" si="7"/>
        <v>30.4575158344278</v>
      </c>
      <c r="F40" s="32">
        <f t="shared" si="8"/>
        <v>0.471117690487525</v>
      </c>
      <c r="G40" s="28">
        <f t="shared" si="9"/>
        <v>58.0915500685348</v>
      </c>
      <c r="H40" s="39">
        <f t="shared" si="11"/>
        <v>20.7798872823184</v>
      </c>
      <c r="I40" s="28">
        <f t="shared" si="10"/>
        <v>37.3116627862165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0.605224879148676</v>
      </c>
      <c r="E41" s="28">
        <f t="shared" si="7"/>
        <v>0.427023435790901</v>
      </c>
      <c r="F41" s="32">
        <f t="shared" si="8"/>
        <v>0.705561602807146</v>
      </c>
      <c r="G41" s="28">
        <f t="shared" si="9"/>
        <v>0.543831890312265</v>
      </c>
      <c r="H41" s="39">
        <f t="shared" si="11"/>
        <v>0.291340203543883</v>
      </c>
      <c r="I41" s="28">
        <f t="shared" si="10"/>
        <v>0.252491686768382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opLeftCell="A30" workbookViewId="0">
      <selection activeCell="H24" sqref="H24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18861477</v>
      </c>
      <c r="C3" s="26">
        <v>2984.87</v>
      </c>
      <c r="D3" s="27">
        <f>SUM(D4:D20)</f>
        <v>6330.49</v>
      </c>
      <c r="E3" s="27">
        <f>SUM(E4:E20)</f>
        <v>5891.61</v>
      </c>
      <c r="F3" s="32">
        <f>E3/D3</f>
        <v>0.930672033286523</v>
      </c>
      <c r="G3" s="28">
        <f>SUM(G4:G20)</f>
        <v>2837.62840349285</v>
      </c>
      <c r="H3" s="29">
        <v>2777.94</v>
      </c>
      <c r="I3" s="28">
        <f>SUM(I4:I20)</f>
        <v>206.930000000001</v>
      </c>
    </row>
    <row r="4" customFormat="1" ht="15.6" spans="1:9">
      <c r="A4" s="9" t="s">
        <v>11</v>
      </c>
      <c r="B4" s="30">
        <v>9027931</v>
      </c>
      <c r="C4" s="28">
        <f t="shared" ref="C4:C20" si="0">B4/B$3*C$3</f>
        <v>1428.68983187107</v>
      </c>
      <c r="D4" s="31">
        <v>1348.76</v>
      </c>
      <c r="E4" s="31">
        <v>1348.76</v>
      </c>
      <c r="F4" s="32">
        <f t="shared" ref="F4:F20" si="1">E4/D4</f>
        <v>1</v>
      </c>
      <c r="G4" s="28">
        <f t="shared" ref="G4:G20" si="2">C4*F4</f>
        <v>1428.68983187107</v>
      </c>
      <c r="H4" s="33">
        <f>G4</f>
        <v>1428.68983187107</v>
      </c>
      <c r="I4" s="34">
        <f t="shared" ref="I4:I20" si="3">C4-H4</f>
        <v>0</v>
      </c>
    </row>
    <row r="5" ht="15.6" spans="1:9">
      <c r="A5" s="9" t="s">
        <v>12</v>
      </c>
      <c r="B5" s="30">
        <v>701387</v>
      </c>
      <c r="C5" s="28">
        <f t="shared" si="0"/>
        <v>110.996027229999</v>
      </c>
      <c r="D5" s="31">
        <v>324.76</v>
      </c>
      <c r="E5" s="31">
        <v>306.26</v>
      </c>
      <c r="F5" s="32">
        <f t="shared" si="1"/>
        <v>0.943034856509422</v>
      </c>
      <c r="G5" s="28">
        <f t="shared" si="2"/>
        <v>104.673122611958</v>
      </c>
      <c r="H5" s="28">
        <f t="shared" ref="H5:H20" si="4">G5/(G$3-G$4)*(H$3-H$4)</f>
        <v>100.238740799181</v>
      </c>
      <c r="I5" s="34">
        <f t="shared" si="3"/>
        <v>10.7572864308178</v>
      </c>
    </row>
    <row r="6" ht="15.6" spans="1:9">
      <c r="A6" s="9" t="s">
        <v>13</v>
      </c>
      <c r="B6" s="30">
        <v>964718</v>
      </c>
      <c r="C6" s="28">
        <f t="shared" si="0"/>
        <v>152.668734090125</v>
      </c>
      <c r="D6" s="31">
        <v>333.29</v>
      </c>
      <c r="E6" s="31">
        <v>329.79</v>
      </c>
      <c r="F6" s="32">
        <f t="shared" si="1"/>
        <v>0.989498634822527</v>
      </c>
      <c r="G6" s="28">
        <f t="shared" si="2"/>
        <v>151.065503962262</v>
      </c>
      <c r="H6" s="28">
        <f t="shared" si="4"/>
        <v>144.665751030541</v>
      </c>
      <c r="I6" s="34">
        <f t="shared" si="3"/>
        <v>8.00298305958347</v>
      </c>
    </row>
    <row r="7" ht="15.6" spans="1:9">
      <c r="A7" s="9" t="s">
        <v>14</v>
      </c>
      <c r="B7" s="30">
        <v>1840656</v>
      </c>
      <c r="C7" s="28">
        <f t="shared" si="0"/>
        <v>291.287838949198</v>
      </c>
      <c r="D7" s="31">
        <v>731.51</v>
      </c>
      <c r="E7" s="31">
        <v>650.09</v>
      </c>
      <c r="F7" s="32">
        <f t="shared" si="1"/>
        <v>0.888695985017293</v>
      </c>
      <c r="G7" s="28">
        <f t="shared" si="2"/>
        <v>258.866332958516</v>
      </c>
      <c r="H7" s="28">
        <f t="shared" si="4"/>
        <v>247.899695772512</v>
      </c>
      <c r="I7" s="34">
        <f t="shared" si="3"/>
        <v>43.388143176686</v>
      </c>
    </row>
    <row r="8" ht="15.6" spans="1:9">
      <c r="A8" s="9" t="s">
        <v>15</v>
      </c>
      <c r="B8" s="30">
        <v>1728970</v>
      </c>
      <c r="C8" s="28">
        <f t="shared" si="0"/>
        <v>273.613285104873</v>
      </c>
      <c r="D8" s="31">
        <v>387.72</v>
      </c>
      <c r="E8" s="31">
        <v>329.96</v>
      </c>
      <c r="F8" s="32">
        <f t="shared" si="1"/>
        <v>0.85102651397916</v>
      </c>
      <c r="G8" s="28">
        <f t="shared" si="2"/>
        <v>232.852160201186</v>
      </c>
      <c r="H8" s="28">
        <f t="shared" si="4"/>
        <v>222.987589827282</v>
      </c>
      <c r="I8" s="34">
        <f t="shared" si="3"/>
        <v>50.6256952775909</v>
      </c>
    </row>
    <row r="9" ht="15.6" spans="1:9">
      <c r="A9" s="9" t="s">
        <v>16</v>
      </c>
      <c r="B9" s="30">
        <v>290741</v>
      </c>
      <c r="C9" s="28">
        <f t="shared" si="0"/>
        <v>46.0103993271577</v>
      </c>
      <c r="D9" s="31">
        <v>95.27</v>
      </c>
      <c r="E9" s="31">
        <v>94.41</v>
      </c>
      <c r="F9" s="32">
        <f t="shared" si="1"/>
        <v>0.990973024036948</v>
      </c>
      <c r="G9" s="28">
        <f t="shared" si="2"/>
        <v>45.595064558381</v>
      </c>
      <c r="H9" s="28">
        <f t="shared" si="4"/>
        <v>43.6634710414893</v>
      </c>
      <c r="I9" s="34">
        <f t="shared" si="3"/>
        <v>2.3469282856684</v>
      </c>
    </row>
    <row r="10" ht="15.6" spans="1:9">
      <c r="A10" s="9" t="s">
        <v>17</v>
      </c>
      <c r="B10" s="30">
        <v>387612</v>
      </c>
      <c r="C10" s="28">
        <f t="shared" si="0"/>
        <v>61.3404470095316</v>
      </c>
      <c r="D10" s="31">
        <v>325.27</v>
      </c>
      <c r="E10" s="31">
        <v>302.42</v>
      </c>
      <c r="F10" s="32">
        <f t="shared" si="1"/>
        <v>0.929750668675254</v>
      </c>
      <c r="G10" s="28">
        <f t="shared" si="2"/>
        <v>57.031321623951</v>
      </c>
      <c r="H10" s="28">
        <f t="shared" si="4"/>
        <v>54.6152414587933</v>
      </c>
      <c r="I10" s="34">
        <f t="shared" si="3"/>
        <v>6.72520555073835</v>
      </c>
    </row>
    <row r="11" ht="15.6" spans="1:9">
      <c r="A11" s="9" t="s">
        <v>18</v>
      </c>
      <c r="B11" s="30">
        <v>495447</v>
      </c>
      <c r="C11" s="28">
        <f t="shared" si="0"/>
        <v>78.4055716787185</v>
      </c>
      <c r="D11" s="31">
        <v>499.99</v>
      </c>
      <c r="E11" s="31">
        <v>400.03</v>
      </c>
      <c r="F11" s="32">
        <f t="shared" si="1"/>
        <v>0.80007600152003</v>
      </c>
      <c r="G11" s="28">
        <f t="shared" si="2"/>
        <v>62.7304162856012</v>
      </c>
      <c r="H11" s="28">
        <f t="shared" si="4"/>
        <v>60.0728991489813</v>
      </c>
      <c r="I11" s="34">
        <f t="shared" si="3"/>
        <v>18.3326725297372</v>
      </c>
    </row>
    <row r="12" ht="15.6" spans="1:9">
      <c r="A12" s="9" t="s">
        <v>19</v>
      </c>
      <c r="B12" s="30">
        <v>882463</v>
      </c>
      <c r="C12" s="28">
        <f t="shared" si="0"/>
        <v>139.651700384334</v>
      </c>
      <c r="D12" s="31">
        <v>719.55</v>
      </c>
      <c r="E12" s="31">
        <v>717.39</v>
      </c>
      <c r="F12" s="32">
        <f t="shared" si="1"/>
        <v>0.996998123827392</v>
      </c>
      <c r="G12" s="28">
        <f t="shared" si="2"/>
        <v>139.232483272486</v>
      </c>
      <c r="H12" s="28">
        <f t="shared" si="4"/>
        <v>133.334025519772</v>
      </c>
      <c r="I12" s="34">
        <f t="shared" si="3"/>
        <v>6.31767486456172</v>
      </c>
    </row>
    <row r="13" ht="15.6" spans="1:9">
      <c r="A13" s="9" t="s">
        <v>20</v>
      </c>
      <c r="B13" s="30">
        <v>528817</v>
      </c>
      <c r="C13" s="28">
        <f t="shared" si="0"/>
        <v>83.6864471849156</v>
      </c>
      <c r="D13" s="31">
        <v>401</v>
      </c>
      <c r="E13" s="31">
        <v>388.97</v>
      </c>
      <c r="F13" s="32">
        <f t="shared" si="1"/>
        <v>0.97</v>
      </c>
      <c r="G13" s="28">
        <f t="shared" si="2"/>
        <v>81.1758537693681</v>
      </c>
      <c r="H13" s="28">
        <f t="shared" si="4"/>
        <v>77.7369124192952</v>
      </c>
      <c r="I13" s="34">
        <f t="shared" si="3"/>
        <v>5.94953476562043</v>
      </c>
    </row>
    <row r="14" ht="15.6" spans="1:9">
      <c r="A14" s="9" t="s">
        <v>21</v>
      </c>
      <c r="B14" s="30">
        <v>711078</v>
      </c>
      <c r="C14" s="28">
        <f t="shared" si="0"/>
        <v>112.529649181769</v>
      </c>
      <c r="D14" s="31">
        <v>228.62</v>
      </c>
      <c r="E14" s="31">
        <v>183.42</v>
      </c>
      <c r="F14" s="32">
        <f t="shared" si="1"/>
        <v>0.802292012947249</v>
      </c>
      <c r="G14" s="28">
        <f t="shared" si="2"/>
        <v>90.281638758289</v>
      </c>
      <c r="H14" s="28">
        <f t="shared" si="4"/>
        <v>86.4569390937764</v>
      </c>
      <c r="I14" s="34">
        <f t="shared" si="3"/>
        <v>26.0727100879924</v>
      </c>
    </row>
    <row r="15" ht="15.6" spans="1:9">
      <c r="A15" s="9" t="s">
        <v>22</v>
      </c>
      <c r="B15" s="30">
        <v>138113</v>
      </c>
      <c r="C15" s="28">
        <f t="shared" si="0"/>
        <v>21.8566844107702</v>
      </c>
      <c r="D15" s="31">
        <v>166.97</v>
      </c>
      <c r="E15" s="31">
        <v>156.51</v>
      </c>
      <c r="F15" s="32">
        <f t="shared" si="1"/>
        <v>0.937354015691441</v>
      </c>
      <c r="G15" s="28">
        <f t="shared" si="2"/>
        <v>20.4874509021359</v>
      </c>
      <c r="H15" s="28">
        <f t="shared" si="4"/>
        <v>19.6195186440396</v>
      </c>
      <c r="I15" s="34">
        <f t="shared" si="3"/>
        <v>2.23716576673056</v>
      </c>
    </row>
    <row r="16" ht="15.6" spans="1:9">
      <c r="A16" s="9" t="s">
        <v>23</v>
      </c>
      <c r="B16" s="30">
        <v>863009</v>
      </c>
      <c r="C16" s="28">
        <f t="shared" si="0"/>
        <v>136.573062323274</v>
      </c>
      <c r="D16" s="31">
        <v>522.54</v>
      </c>
      <c r="E16" s="31">
        <v>477.83</v>
      </c>
      <c r="F16" s="32">
        <f t="shared" si="1"/>
        <v>0.914437172273893</v>
      </c>
      <c r="G16" s="28">
        <f t="shared" si="2"/>
        <v>124.887484919681</v>
      </c>
      <c r="H16" s="28">
        <f t="shared" si="4"/>
        <v>119.596739999189</v>
      </c>
      <c r="I16" s="34">
        <f t="shared" si="3"/>
        <v>16.9763223240854</v>
      </c>
    </row>
    <row r="17" ht="15.6" spans="1:9">
      <c r="A17" s="9" t="s">
        <v>24</v>
      </c>
      <c r="B17" s="30">
        <v>104619</v>
      </c>
      <c r="C17" s="28">
        <f t="shared" si="0"/>
        <v>16.5561856332884</v>
      </c>
      <c r="D17" s="31">
        <v>58</v>
      </c>
      <c r="E17" s="31">
        <v>52</v>
      </c>
      <c r="F17" s="32">
        <f t="shared" si="1"/>
        <v>0.896551724137931</v>
      </c>
      <c r="G17" s="28">
        <f t="shared" si="2"/>
        <v>14.8434767746724</v>
      </c>
      <c r="H17" s="28">
        <f t="shared" si="4"/>
        <v>14.2146463566481</v>
      </c>
      <c r="I17" s="34">
        <f t="shared" si="3"/>
        <v>2.34153927664031</v>
      </c>
    </row>
    <row r="18" ht="15.6" spans="1:9">
      <c r="A18" s="9" t="s">
        <v>25</v>
      </c>
      <c r="B18" s="30">
        <v>97184</v>
      </c>
      <c r="C18" s="28">
        <f t="shared" si="0"/>
        <v>15.3795806171489</v>
      </c>
      <c r="D18" s="31">
        <v>93.4</v>
      </c>
      <c r="E18" s="31">
        <v>81.3</v>
      </c>
      <c r="F18" s="32">
        <f t="shared" si="1"/>
        <v>0.870449678800856</v>
      </c>
      <c r="G18" s="28">
        <f t="shared" si="2"/>
        <v>13.3871510082891</v>
      </c>
      <c r="H18" s="28">
        <f t="shared" si="4"/>
        <v>12.8200165092437</v>
      </c>
      <c r="I18" s="34">
        <f t="shared" si="3"/>
        <v>2.55956410790521</v>
      </c>
    </row>
    <row r="19" ht="15.6" spans="1:9">
      <c r="A19" s="9" t="s">
        <v>26</v>
      </c>
      <c r="B19" s="30">
        <v>97900</v>
      </c>
      <c r="C19" s="28">
        <f t="shared" si="0"/>
        <v>15.4928891835989</v>
      </c>
      <c r="D19" s="31">
        <v>77.84</v>
      </c>
      <c r="E19" s="31">
        <v>58.87</v>
      </c>
      <c r="F19" s="32">
        <f t="shared" si="1"/>
        <v>0.756294964028777</v>
      </c>
      <c r="G19" s="28">
        <f t="shared" si="2"/>
        <v>11.7171940678118</v>
      </c>
      <c r="H19" s="28">
        <f t="shared" si="4"/>
        <v>11.2208057784923</v>
      </c>
      <c r="I19" s="34">
        <f t="shared" si="3"/>
        <v>4.27208340510666</v>
      </c>
    </row>
    <row r="20" customFormat="1" ht="15.6" spans="1:9">
      <c r="A20" s="9" t="s">
        <v>27</v>
      </c>
      <c r="B20" s="30">
        <v>832</v>
      </c>
      <c r="C20" s="28">
        <f t="shared" si="0"/>
        <v>0.131665820232424</v>
      </c>
      <c r="D20" s="31">
        <v>16</v>
      </c>
      <c r="E20" s="31">
        <v>13.6</v>
      </c>
      <c r="F20" s="32">
        <f t="shared" si="1"/>
        <v>0.85</v>
      </c>
      <c r="G20" s="28">
        <f t="shared" si="2"/>
        <v>0.11191594719756</v>
      </c>
      <c r="H20" s="28">
        <f t="shared" si="4"/>
        <v>0.107174729696556</v>
      </c>
      <c r="I20" s="34">
        <f t="shared" si="3"/>
        <v>0.0244910905358676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19720.1242062368</v>
      </c>
      <c r="E24" s="28">
        <f t="shared" si="5"/>
        <v>17200.8993555169</v>
      </c>
      <c r="F24" s="36"/>
      <c r="G24" s="29">
        <v>17667.72</v>
      </c>
      <c r="H24" s="29">
        <v>14213.24</v>
      </c>
      <c r="I24" s="28">
        <f t="shared" si="5"/>
        <v>3454.48</v>
      </c>
    </row>
    <row r="25" customFormat="1" ht="15.6" spans="1:9">
      <c r="A25" s="9" t="s">
        <v>11</v>
      </c>
      <c r="B25" s="43">
        <v>7.8</v>
      </c>
      <c r="C25" s="44">
        <v>7.8</v>
      </c>
      <c r="D25" s="28">
        <f t="shared" ref="D25:D41" si="6">C4*B25</f>
        <v>11143.7806885943</v>
      </c>
      <c r="E25" s="28">
        <f t="shared" ref="E25:E41" si="7">H4*C25</f>
        <v>11143.7806885943</v>
      </c>
      <c r="F25" s="36"/>
      <c r="G25" s="28">
        <f t="shared" ref="G25:G41" si="8">D25/D$24*G$24</f>
        <v>9983.97347239952</v>
      </c>
      <c r="H25" s="38">
        <f>G25</f>
        <v>9983.97347239952</v>
      </c>
      <c r="I25" s="28">
        <f t="shared" ref="I25:I41" si="9">G25-H25</f>
        <v>0</v>
      </c>
    </row>
    <row r="26" customFormat="1" ht="15.6" spans="1:9">
      <c r="A26" s="9" t="s">
        <v>12</v>
      </c>
      <c r="B26" s="43">
        <v>5</v>
      </c>
      <c r="C26" s="44">
        <v>4.5</v>
      </c>
      <c r="D26" s="28">
        <f t="shared" si="6"/>
        <v>554.980136149995</v>
      </c>
      <c r="E26" s="28">
        <f t="shared" si="7"/>
        <v>451.074333596315</v>
      </c>
      <c r="F26" s="36"/>
      <c r="G26" s="28">
        <f t="shared" si="8"/>
        <v>497.219670044418</v>
      </c>
      <c r="H26" s="39">
        <f t="shared" ref="H26:H41" si="10">E26/(E$24-E$25)*(H$24-H$25)</f>
        <v>314.953971589899</v>
      </c>
      <c r="I26" s="28">
        <f t="shared" si="9"/>
        <v>182.265698454519</v>
      </c>
    </row>
    <row r="27" customFormat="1" ht="15.6" spans="1:9">
      <c r="A27" s="9" t="s">
        <v>13</v>
      </c>
      <c r="B27" s="43">
        <v>6.06</v>
      </c>
      <c r="C27" s="44">
        <v>4.23</v>
      </c>
      <c r="D27" s="28">
        <f t="shared" si="6"/>
        <v>925.172528586155</v>
      </c>
      <c r="E27" s="28">
        <f t="shared" si="7"/>
        <v>611.936126859189</v>
      </c>
      <c r="F27" s="36"/>
      <c r="G27" s="28">
        <f t="shared" si="8"/>
        <v>828.88368327734</v>
      </c>
      <c r="H27" s="39">
        <f t="shared" si="10"/>
        <v>427.272622623049</v>
      </c>
      <c r="I27" s="28">
        <f t="shared" si="9"/>
        <v>401.61106065429</v>
      </c>
    </row>
    <row r="28" customFormat="1" ht="15.6" spans="1:9">
      <c r="A28" s="9" t="s">
        <v>14</v>
      </c>
      <c r="B28" s="43">
        <v>5</v>
      </c>
      <c r="C28" s="44">
        <v>4.8</v>
      </c>
      <c r="D28" s="28">
        <f t="shared" si="6"/>
        <v>1456.43919474599</v>
      </c>
      <c r="E28" s="28">
        <f t="shared" si="7"/>
        <v>1189.91853970806</v>
      </c>
      <c r="F28" s="36"/>
      <c r="G28" s="28">
        <f t="shared" si="8"/>
        <v>1304.85790153692</v>
      </c>
      <c r="H28" s="39">
        <f t="shared" si="10"/>
        <v>830.837717946732</v>
      </c>
      <c r="I28" s="28">
        <f t="shared" si="9"/>
        <v>474.020183590191</v>
      </c>
    </row>
    <row r="29" customFormat="1" ht="15.6" spans="1:9">
      <c r="A29" s="9" t="s">
        <v>15</v>
      </c>
      <c r="B29" s="43">
        <v>5.79</v>
      </c>
      <c r="C29" s="44">
        <v>5.13</v>
      </c>
      <c r="D29" s="28">
        <f t="shared" si="6"/>
        <v>1584.22092075721</v>
      </c>
      <c r="E29" s="28">
        <f t="shared" si="7"/>
        <v>1143.92633581396</v>
      </c>
      <c r="F29" s="36"/>
      <c r="G29" s="28">
        <f t="shared" si="8"/>
        <v>1419.3405352502</v>
      </c>
      <c r="H29" s="39">
        <f t="shared" si="10"/>
        <v>798.724546791259</v>
      </c>
      <c r="I29" s="28">
        <f t="shared" si="9"/>
        <v>620.615988458945</v>
      </c>
    </row>
    <row r="30" customFormat="1" ht="15.6" spans="1:9">
      <c r="A30" s="9" t="s">
        <v>16</v>
      </c>
      <c r="B30" s="43">
        <v>6.58</v>
      </c>
      <c r="C30" s="44">
        <v>4.61</v>
      </c>
      <c r="D30" s="28">
        <f t="shared" si="6"/>
        <v>302.748427572698</v>
      </c>
      <c r="E30" s="28">
        <f t="shared" si="7"/>
        <v>201.288601501266</v>
      </c>
      <c r="F30" s="36"/>
      <c r="G30" s="28">
        <f t="shared" si="8"/>
        <v>271.239389410288</v>
      </c>
      <c r="H30" s="39">
        <f t="shared" si="10"/>
        <v>140.545891789393</v>
      </c>
      <c r="I30" s="28">
        <f t="shared" si="9"/>
        <v>130.693497620895</v>
      </c>
    </row>
    <row r="31" customFormat="1" ht="15.6" spans="1:9">
      <c r="A31" s="9" t="s">
        <v>17</v>
      </c>
      <c r="B31" s="43">
        <v>4.5</v>
      </c>
      <c r="C31" s="44">
        <v>4</v>
      </c>
      <c r="D31" s="28">
        <f t="shared" si="6"/>
        <v>276.032011542892</v>
      </c>
      <c r="E31" s="28">
        <f t="shared" si="7"/>
        <v>218.460965835173</v>
      </c>
      <c r="F31" s="36"/>
      <c r="G31" s="28">
        <f t="shared" si="8"/>
        <v>247.303528110346</v>
      </c>
      <c r="H31" s="39">
        <f t="shared" si="10"/>
        <v>152.536164668437</v>
      </c>
      <c r="I31" s="28">
        <f t="shared" si="9"/>
        <v>94.7673634419088</v>
      </c>
    </row>
    <row r="32" customFormat="1" ht="15.6" spans="1:9">
      <c r="A32" s="9" t="s">
        <v>18</v>
      </c>
      <c r="B32" s="43">
        <v>5.2</v>
      </c>
      <c r="C32" s="44">
        <v>3.4</v>
      </c>
      <c r="D32" s="28">
        <f t="shared" si="6"/>
        <v>407.708972729336</v>
      </c>
      <c r="E32" s="28">
        <f t="shared" si="7"/>
        <v>204.247857106536</v>
      </c>
      <c r="F32" s="36"/>
      <c r="G32" s="28">
        <f t="shared" si="8"/>
        <v>365.275994021954</v>
      </c>
      <c r="H32" s="39">
        <f t="shared" si="10"/>
        <v>142.612135058875</v>
      </c>
      <c r="I32" s="28">
        <f t="shared" si="9"/>
        <v>222.663858963079</v>
      </c>
    </row>
    <row r="33" customFormat="1" ht="15.6" spans="1:9">
      <c r="A33" s="9" t="s">
        <v>19</v>
      </c>
      <c r="B33" s="43">
        <v>5</v>
      </c>
      <c r="C33" s="44">
        <v>4</v>
      </c>
      <c r="D33" s="28">
        <f t="shared" si="6"/>
        <v>698.258501921668</v>
      </c>
      <c r="E33" s="28">
        <f t="shared" si="7"/>
        <v>533.336102079088</v>
      </c>
      <c r="F33" s="36"/>
      <c r="G33" s="28">
        <f t="shared" si="8"/>
        <v>625.586105368943</v>
      </c>
      <c r="H33" s="39">
        <f t="shared" si="10"/>
        <v>372.391668137814</v>
      </c>
      <c r="I33" s="28">
        <f t="shared" si="9"/>
        <v>253.194437231129</v>
      </c>
    </row>
    <row r="34" customFormat="1" ht="15.6" spans="1:9">
      <c r="A34" s="9" t="s">
        <v>20</v>
      </c>
      <c r="B34" s="43">
        <v>5.4</v>
      </c>
      <c r="C34" s="44">
        <v>4.6</v>
      </c>
      <c r="D34" s="28">
        <f t="shared" si="6"/>
        <v>451.906814798544</v>
      </c>
      <c r="E34" s="28">
        <f t="shared" si="7"/>
        <v>357.589797128758</v>
      </c>
      <c r="F34" s="36"/>
      <c r="G34" s="28">
        <f t="shared" si="8"/>
        <v>404.873873331255</v>
      </c>
      <c r="H34" s="39">
        <f t="shared" si="10"/>
        <v>249.680193301622</v>
      </c>
      <c r="I34" s="28">
        <f t="shared" si="9"/>
        <v>155.193680029633</v>
      </c>
    </row>
    <row r="35" customFormat="1" ht="15.6" spans="1:9">
      <c r="A35" s="9" t="s">
        <v>21</v>
      </c>
      <c r="B35" s="43">
        <v>6.07</v>
      </c>
      <c r="C35" s="44">
        <v>4.45</v>
      </c>
      <c r="D35" s="28">
        <f t="shared" si="6"/>
        <v>683.054970533336</v>
      </c>
      <c r="E35" s="28">
        <f t="shared" si="7"/>
        <v>384.733378967305</v>
      </c>
      <c r="F35" s="36"/>
      <c r="G35" s="28">
        <f t="shared" si="8"/>
        <v>611.964906396205</v>
      </c>
      <c r="H35" s="39">
        <f t="shared" si="10"/>
        <v>268.632676886904</v>
      </c>
      <c r="I35" s="28">
        <f t="shared" si="9"/>
        <v>343.332229509301</v>
      </c>
    </row>
    <row r="36" customFormat="1" ht="15.6" spans="1:9">
      <c r="A36" s="9" t="s">
        <v>22</v>
      </c>
      <c r="B36" s="43">
        <v>6.04</v>
      </c>
      <c r="C36" s="44">
        <v>4.72</v>
      </c>
      <c r="D36" s="28">
        <f t="shared" si="6"/>
        <v>132.014373841052</v>
      </c>
      <c r="E36" s="28">
        <f t="shared" si="7"/>
        <v>92.6041279998669</v>
      </c>
      <c r="F36" s="36"/>
      <c r="G36" s="28">
        <f t="shared" si="8"/>
        <v>118.274761791884</v>
      </c>
      <c r="H36" s="39">
        <f t="shared" si="10"/>
        <v>64.6590500209647</v>
      </c>
      <c r="I36" s="28">
        <f t="shared" si="9"/>
        <v>53.6157117709196</v>
      </c>
    </row>
    <row r="37" customFormat="1" ht="15.6" spans="1:9">
      <c r="A37" s="9" t="s">
        <v>23</v>
      </c>
      <c r="B37" s="43">
        <v>6.42</v>
      </c>
      <c r="C37" s="44">
        <v>4.61</v>
      </c>
      <c r="D37" s="28">
        <f t="shared" si="6"/>
        <v>876.799060115419</v>
      </c>
      <c r="E37" s="28">
        <f t="shared" si="7"/>
        <v>551.34097139626</v>
      </c>
      <c r="F37" s="36"/>
      <c r="G37" s="28">
        <f t="shared" si="8"/>
        <v>785.544762719249</v>
      </c>
      <c r="H37" s="39">
        <f t="shared" si="10"/>
        <v>384.96322159817</v>
      </c>
      <c r="I37" s="28">
        <f t="shared" si="9"/>
        <v>400.581541121079</v>
      </c>
    </row>
    <row r="38" customFormat="1" ht="15.6" spans="1:9">
      <c r="A38" s="9" t="s">
        <v>24</v>
      </c>
      <c r="B38" s="43">
        <v>3.8</v>
      </c>
      <c r="C38" s="44">
        <v>3.4</v>
      </c>
      <c r="D38" s="28">
        <f t="shared" si="6"/>
        <v>62.913505406496</v>
      </c>
      <c r="E38" s="28">
        <f t="shared" si="7"/>
        <v>48.3297976126036</v>
      </c>
      <c r="F38" s="36"/>
      <c r="G38" s="28">
        <f t="shared" si="8"/>
        <v>56.3656793494696</v>
      </c>
      <c r="H38" s="39">
        <f t="shared" si="10"/>
        <v>33.7453509776684</v>
      </c>
      <c r="I38" s="28">
        <f t="shared" si="9"/>
        <v>22.6203283718013</v>
      </c>
    </row>
    <row r="39" customFormat="1" ht="15.6" spans="1:9">
      <c r="A39" s="9" t="s">
        <v>25</v>
      </c>
      <c r="B39" s="43">
        <v>5.8</v>
      </c>
      <c r="C39" s="44">
        <v>2.5</v>
      </c>
      <c r="D39" s="28">
        <f t="shared" si="6"/>
        <v>89.2015675794637</v>
      </c>
      <c r="E39" s="28">
        <f t="shared" si="7"/>
        <v>32.0500412731093</v>
      </c>
      <c r="F39" s="36"/>
      <c r="G39" s="28">
        <f t="shared" si="8"/>
        <v>79.9177684213881</v>
      </c>
      <c r="H39" s="39">
        <f t="shared" si="10"/>
        <v>22.3783244506652</v>
      </c>
      <c r="I39" s="28">
        <f t="shared" si="9"/>
        <v>57.5394439707229</v>
      </c>
    </row>
    <row r="40" customFormat="1" ht="15.6" spans="1:9">
      <c r="A40" s="9" t="s">
        <v>26</v>
      </c>
      <c r="B40" s="43">
        <v>4.8</v>
      </c>
      <c r="C40" s="44">
        <v>3.2</v>
      </c>
      <c r="D40" s="28">
        <f t="shared" si="6"/>
        <v>74.3658680812749</v>
      </c>
      <c r="E40" s="28">
        <f t="shared" si="7"/>
        <v>35.9065784911753</v>
      </c>
      <c r="F40" s="36"/>
      <c r="G40" s="28">
        <f t="shared" si="8"/>
        <v>66.6261186327299</v>
      </c>
      <c r="H40" s="39">
        <f t="shared" si="10"/>
        <v>25.0710773362709</v>
      </c>
      <c r="I40" s="28">
        <f t="shared" si="9"/>
        <v>41.555041296459</v>
      </c>
    </row>
    <row r="41" customFormat="1" ht="15.6" spans="1:9">
      <c r="A41" s="9" t="s">
        <v>27</v>
      </c>
      <c r="B41" s="43">
        <v>4</v>
      </c>
      <c r="C41" s="44">
        <v>3.5</v>
      </c>
      <c r="D41" s="28">
        <f t="shared" si="6"/>
        <v>0.526663280929696</v>
      </c>
      <c r="E41" s="28">
        <f t="shared" si="7"/>
        <v>0.375111553937947</v>
      </c>
      <c r="F41" s="36"/>
      <c r="G41" s="28">
        <f t="shared" si="8"/>
        <v>0.471849937882459</v>
      </c>
      <c r="H41" s="39">
        <f t="shared" si="10"/>
        <v>0.261914422751763</v>
      </c>
      <c r="I41" s="28">
        <f t="shared" si="9"/>
        <v>0.209935515130696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  <row r="48" spans="1:9">
      <c r="B48" s="42"/>
    </row>
    <row r="49" spans="2:2">
      <c r="B49" s="42"/>
    </row>
    <row r="50" spans="2:2">
      <c r="B50" s="42"/>
    </row>
    <row r="51" spans="2:2">
      <c r="B51" s="42"/>
    </row>
    <row r="52" spans="2:2">
      <c r="B52" s="42"/>
    </row>
    <row r="53" spans="2:2">
      <c r="B53" s="42"/>
    </row>
    <row r="54" spans="2:2">
      <c r="B54" s="42"/>
    </row>
    <row r="55" spans="2:2">
      <c r="B55" s="42"/>
    </row>
    <row r="56" spans="2:2">
      <c r="B56" s="42"/>
    </row>
    <row r="57" spans="2:2">
      <c r="B57" s="42"/>
    </row>
    <row r="58" spans="2:2">
      <c r="B58" s="42"/>
    </row>
    <row r="59" spans="2:2">
      <c r="B59" s="42"/>
    </row>
    <row r="60" spans="2:2">
      <c r="B60" s="42"/>
    </row>
    <row r="61" spans="2:2">
      <c r="B61" s="42"/>
    </row>
    <row r="62" spans="2:2">
      <c r="B62" s="42"/>
    </row>
    <row r="63" spans="2:2">
      <c r="B63" s="42"/>
    </row>
    <row r="64" spans="2:2">
      <c r="B64" s="42"/>
    </row>
    <row r="65" spans="2:2">
      <c r="B65" s="42"/>
    </row>
    <row r="66" spans="2:2">
      <c r="B66" s="42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I29" sqref="I29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0.2222222222222" style="4" customWidth="1"/>
    <col min="7" max="7" width="18" style="4" customWidth="1"/>
    <col min="8" max="8" width="18.5555555555556" style="4" customWidth="1"/>
    <col min="9" max="9" width="19.8888888888889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19146739</v>
      </c>
      <c r="C3" s="26">
        <v>3037.44</v>
      </c>
      <c r="D3" s="27">
        <f>SUM(D4:D20)</f>
        <v>6353</v>
      </c>
      <c r="E3" s="27">
        <f>SUM(E4:E20)</f>
        <v>5786.14</v>
      </c>
      <c r="F3" s="27"/>
      <c r="G3" s="28">
        <f>SUM(G4:G20)</f>
        <v>2854.76856800987</v>
      </c>
      <c r="H3" s="29">
        <v>2766.42</v>
      </c>
      <c r="I3" s="28">
        <f>SUM(I4:I20)</f>
        <v>271.02</v>
      </c>
    </row>
    <row r="4" customFormat="1" ht="15.6" spans="1:9">
      <c r="A4" s="9" t="s">
        <v>11</v>
      </c>
      <c r="B4" s="30">
        <v>9067125</v>
      </c>
      <c r="C4" s="28">
        <f t="shared" ref="C4:C20" si="0">B4/B$3*C$3</f>
        <v>1438.40933748562</v>
      </c>
      <c r="D4" s="31">
        <v>1335.28</v>
      </c>
      <c r="E4" s="31">
        <v>1335.28</v>
      </c>
      <c r="F4" s="32">
        <f t="shared" ref="F4:F20" si="1">E4/D4</f>
        <v>1</v>
      </c>
      <c r="G4" s="28">
        <f t="shared" ref="G4:G20" si="2">C4*F4</f>
        <v>1438.40933748562</v>
      </c>
      <c r="H4" s="33">
        <f>G4</f>
        <v>1438.40933748562</v>
      </c>
      <c r="I4" s="34">
        <f t="shared" ref="I4:I20" si="3">C4-H4</f>
        <v>0</v>
      </c>
    </row>
    <row r="5" ht="15.6" spans="1:9">
      <c r="A5" s="9" t="s">
        <v>12</v>
      </c>
      <c r="B5" s="30">
        <v>705946</v>
      </c>
      <c r="C5" s="28">
        <f t="shared" si="0"/>
        <v>111.991322294622</v>
      </c>
      <c r="D5" s="31">
        <v>318</v>
      </c>
      <c r="E5" s="31">
        <v>293.87</v>
      </c>
      <c r="F5" s="32">
        <f t="shared" si="1"/>
        <v>0.924119496855346</v>
      </c>
      <c r="G5" s="28">
        <f t="shared" si="2"/>
        <v>103.493364411071</v>
      </c>
      <c r="H5" s="28">
        <f t="shared" ref="H5:H20" si="4">G5/(G$3-G$4)*(H$3-H$4)</f>
        <v>97.0377348312377</v>
      </c>
      <c r="I5" s="34">
        <f t="shared" si="3"/>
        <v>14.9535874633839</v>
      </c>
    </row>
    <row r="6" ht="15.6" spans="1:9">
      <c r="A6" s="9" t="s">
        <v>13</v>
      </c>
      <c r="B6" s="30">
        <v>880132</v>
      </c>
      <c r="C6" s="28">
        <f t="shared" si="0"/>
        <v>139.624201389072</v>
      </c>
      <c r="D6" s="31">
        <v>335.18</v>
      </c>
      <c r="E6" s="31">
        <v>330.79</v>
      </c>
      <c r="F6" s="32">
        <f t="shared" si="1"/>
        <v>0.986902559818605</v>
      </c>
      <c r="G6" s="28">
        <f t="shared" si="2"/>
        <v>137.795481763504</v>
      </c>
      <c r="H6" s="28">
        <f t="shared" si="4"/>
        <v>129.200181058943</v>
      </c>
      <c r="I6" s="34">
        <f t="shared" si="3"/>
        <v>10.4240203301288</v>
      </c>
    </row>
    <row r="7" ht="15.6" spans="1:9">
      <c r="A7" s="9" t="s">
        <v>14</v>
      </c>
      <c r="B7" s="30">
        <v>1888166</v>
      </c>
      <c r="C7" s="28">
        <f t="shared" si="0"/>
        <v>299.538784909535</v>
      </c>
      <c r="D7" s="31">
        <v>752.22</v>
      </c>
      <c r="E7" s="31">
        <v>657.16</v>
      </c>
      <c r="F7" s="32">
        <f t="shared" si="1"/>
        <v>0.873627396240461</v>
      </c>
      <c r="G7" s="28">
        <f t="shared" si="2"/>
        <v>261.685288733548</v>
      </c>
      <c r="H7" s="28">
        <f t="shared" si="4"/>
        <v>245.362084824113</v>
      </c>
      <c r="I7" s="34">
        <f t="shared" si="3"/>
        <v>54.1767000854217</v>
      </c>
    </row>
    <row r="8" ht="15.6" spans="1:9">
      <c r="A8" s="9" t="s">
        <v>15</v>
      </c>
      <c r="B8" s="30">
        <v>1859108</v>
      </c>
      <c r="C8" s="28">
        <f t="shared" si="0"/>
        <v>294.929021778591</v>
      </c>
      <c r="D8" s="31">
        <v>380.58</v>
      </c>
      <c r="E8" s="31">
        <v>324.01</v>
      </c>
      <c r="F8" s="32">
        <f t="shared" si="1"/>
        <v>0.851358452887698</v>
      </c>
      <c r="G8" s="28">
        <f t="shared" si="2"/>
        <v>251.090315693103</v>
      </c>
      <c r="H8" s="28">
        <f t="shared" si="4"/>
        <v>235.427996872743</v>
      </c>
      <c r="I8" s="34">
        <f t="shared" si="3"/>
        <v>59.5010249058486</v>
      </c>
    </row>
    <row r="9" ht="15.6" spans="1:9">
      <c r="A9" s="9" t="s">
        <v>16</v>
      </c>
      <c r="B9" s="30">
        <v>281278</v>
      </c>
      <c r="C9" s="28">
        <f t="shared" si="0"/>
        <v>44.621961385696</v>
      </c>
      <c r="D9" s="31">
        <v>109.8</v>
      </c>
      <c r="E9" s="31">
        <v>105.34</v>
      </c>
      <c r="F9" s="32">
        <f t="shared" si="1"/>
        <v>0.959380692167577</v>
      </c>
      <c r="G9" s="28">
        <f t="shared" si="2"/>
        <v>42.809448200084</v>
      </c>
      <c r="H9" s="28">
        <f t="shared" si="4"/>
        <v>40.1391133272211</v>
      </c>
      <c r="I9" s="34">
        <f t="shared" si="3"/>
        <v>4.48284805847492</v>
      </c>
    </row>
    <row r="10" ht="15.6" spans="1:9">
      <c r="A10" s="9" t="s">
        <v>17</v>
      </c>
      <c r="B10" s="30">
        <v>421010</v>
      </c>
      <c r="C10" s="28">
        <f t="shared" si="0"/>
        <v>66.7890555357756</v>
      </c>
      <c r="D10" s="31">
        <v>326.78</v>
      </c>
      <c r="E10" s="31">
        <v>300.28</v>
      </c>
      <c r="F10" s="32">
        <f t="shared" si="1"/>
        <v>0.918905685782484</v>
      </c>
      <c r="G10" s="28">
        <f t="shared" si="2"/>
        <v>61.3728428798662</v>
      </c>
      <c r="H10" s="28">
        <f t="shared" si="4"/>
        <v>57.5445748343903</v>
      </c>
      <c r="I10" s="34">
        <f t="shared" si="3"/>
        <v>9.24448070138531</v>
      </c>
    </row>
    <row r="11" ht="15.6" spans="1:9">
      <c r="A11" s="9" t="s">
        <v>18</v>
      </c>
      <c r="B11" s="30">
        <v>527033</v>
      </c>
      <c r="C11" s="28">
        <f t="shared" si="0"/>
        <v>83.6085515930415</v>
      </c>
      <c r="D11" s="31">
        <v>474.14</v>
      </c>
      <c r="E11" s="31">
        <v>381.04</v>
      </c>
      <c r="F11" s="32">
        <f t="shared" si="1"/>
        <v>0.803644493187666</v>
      </c>
      <c r="G11" s="28">
        <f t="shared" si="2"/>
        <v>67.1915520711447</v>
      </c>
      <c r="H11" s="28">
        <f t="shared" si="4"/>
        <v>63.0003290537687</v>
      </c>
      <c r="I11" s="34">
        <f t="shared" si="3"/>
        <v>20.6082225392729</v>
      </c>
    </row>
    <row r="12" ht="15.6" spans="1:9">
      <c r="A12" s="9" t="s">
        <v>19</v>
      </c>
      <c r="B12" s="30">
        <v>919849</v>
      </c>
      <c r="C12" s="28">
        <f t="shared" si="0"/>
        <v>145.924909017666</v>
      </c>
      <c r="D12" s="31">
        <v>771.34</v>
      </c>
      <c r="E12" s="31">
        <v>682</v>
      </c>
      <c r="F12" s="32">
        <f t="shared" si="1"/>
        <v>0.884175590530765</v>
      </c>
      <c r="G12" s="28">
        <f t="shared" si="2"/>
        <v>129.023242603843</v>
      </c>
      <c r="H12" s="28">
        <f t="shared" si="4"/>
        <v>120.975129894597</v>
      </c>
      <c r="I12" s="34">
        <f t="shared" si="3"/>
        <v>24.9497791230687</v>
      </c>
    </row>
    <row r="13" ht="15.6" spans="1:9">
      <c r="A13" s="9" t="s">
        <v>20</v>
      </c>
      <c r="B13" s="30">
        <v>537744</v>
      </c>
      <c r="C13" s="28">
        <f t="shared" si="0"/>
        <v>85.3077453742906</v>
      </c>
      <c r="D13" s="31">
        <v>369.13</v>
      </c>
      <c r="E13" s="31">
        <v>340.09</v>
      </c>
      <c r="F13" s="32">
        <f t="shared" si="1"/>
        <v>0.92132852924444</v>
      </c>
      <c r="G13" s="28">
        <f t="shared" si="2"/>
        <v>78.5964595788543</v>
      </c>
      <c r="H13" s="28">
        <f t="shared" si="4"/>
        <v>73.6938300024105</v>
      </c>
      <c r="I13" s="34">
        <f t="shared" si="3"/>
        <v>11.6139153718801</v>
      </c>
    </row>
    <row r="14" ht="15.6" spans="1:9">
      <c r="A14" s="9" t="s">
        <v>21</v>
      </c>
      <c r="B14" s="30">
        <v>662684</v>
      </c>
      <c r="C14" s="28">
        <f t="shared" si="0"/>
        <v>105.128235620698</v>
      </c>
      <c r="D14" s="31">
        <v>227.8</v>
      </c>
      <c r="E14" s="31">
        <v>184.59</v>
      </c>
      <c r="F14" s="32">
        <f t="shared" si="1"/>
        <v>0.810316066725198</v>
      </c>
      <c r="G14" s="28">
        <f t="shared" si="2"/>
        <v>85.1870983899235</v>
      </c>
      <c r="H14" s="28">
        <f t="shared" si="4"/>
        <v>79.873363008766</v>
      </c>
      <c r="I14" s="34">
        <f t="shared" si="3"/>
        <v>25.2548726119316</v>
      </c>
    </row>
    <row r="15" ht="15.6" spans="1:9">
      <c r="A15" s="9" t="s">
        <v>22</v>
      </c>
      <c r="B15" s="30">
        <v>159263</v>
      </c>
      <c r="C15" s="28">
        <f t="shared" si="0"/>
        <v>25.2654933417121</v>
      </c>
      <c r="D15" s="31">
        <v>163.4</v>
      </c>
      <c r="E15" s="31">
        <v>153.08</v>
      </c>
      <c r="F15" s="32">
        <f t="shared" si="1"/>
        <v>0.936842105263158</v>
      </c>
      <c r="G15" s="28">
        <f t="shared" si="2"/>
        <v>23.6697779727619</v>
      </c>
      <c r="H15" s="28">
        <f t="shared" si="4"/>
        <v>22.1933227459117</v>
      </c>
      <c r="I15" s="34">
        <f t="shared" si="3"/>
        <v>3.07217059580045</v>
      </c>
    </row>
    <row r="16" ht="15.6" spans="1:9">
      <c r="A16" s="9" t="s">
        <v>23</v>
      </c>
      <c r="B16" s="30">
        <v>887765</v>
      </c>
      <c r="C16" s="28">
        <f t="shared" si="0"/>
        <v>140.83510103731</v>
      </c>
      <c r="D16" s="31">
        <v>538.61</v>
      </c>
      <c r="E16" s="31">
        <v>490</v>
      </c>
      <c r="F16" s="32">
        <f t="shared" si="1"/>
        <v>0.909749169157646</v>
      </c>
      <c r="G16" s="28">
        <f t="shared" si="2"/>
        <v>128.124616156926</v>
      </c>
      <c r="H16" s="28">
        <f t="shared" si="4"/>
        <v>120.132557277846</v>
      </c>
      <c r="I16" s="34">
        <f t="shared" si="3"/>
        <v>20.7025437594643</v>
      </c>
    </row>
    <row r="17" ht="15.6" spans="1:9">
      <c r="A17" s="9" t="s">
        <v>24</v>
      </c>
      <c r="B17" s="30">
        <v>124646</v>
      </c>
      <c r="C17" s="28">
        <f t="shared" si="0"/>
        <v>19.7738500660609</v>
      </c>
      <c r="D17" s="31">
        <v>62</v>
      </c>
      <c r="E17" s="31">
        <v>55.8</v>
      </c>
      <c r="F17" s="32">
        <f t="shared" si="1"/>
        <v>0.9</v>
      </c>
      <c r="G17" s="28">
        <f t="shared" si="2"/>
        <v>17.7964650594548</v>
      </c>
      <c r="H17" s="28">
        <f t="shared" si="4"/>
        <v>16.6863708335298</v>
      </c>
      <c r="I17" s="34">
        <f t="shared" si="3"/>
        <v>3.08747923253107</v>
      </c>
    </row>
    <row r="18" ht="15.6" spans="1:9">
      <c r="A18" s="9" t="s">
        <v>25</v>
      </c>
      <c r="B18" s="30">
        <v>107799</v>
      </c>
      <c r="C18" s="28">
        <f t="shared" si="0"/>
        <v>17.1012408201731</v>
      </c>
      <c r="D18" s="31">
        <v>95.7</v>
      </c>
      <c r="E18" s="31">
        <v>81.6</v>
      </c>
      <c r="F18" s="32">
        <f t="shared" si="1"/>
        <v>0.852664576802508</v>
      </c>
      <c r="G18" s="28">
        <f t="shared" si="2"/>
        <v>14.5816222667307</v>
      </c>
      <c r="H18" s="28">
        <f t="shared" si="4"/>
        <v>13.6720610348321</v>
      </c>
      <c r="I18" s="34">
        <f t="shared" si="3"/>
        <v>3.42917978534096</v>
      </c>
    </row>
    <row r="19" ht="15.6" spans="1:9">
      <c r="A19" s="9" t="s">
        <v>26</v>
      </c>
      <c r="B19" s="30">
        <v>115506</v>
      </c>
      <c r="C19" s="28">
        <f t="shared" si="0"/>
        <v>18.323879833532</v>
      </c>
      <c r="D19" s="31">
        <v>76.94</v>
      </c>
      <c r="E19" s="31">
        <v>57.59</v>
      </c>
      <c r="F19" s="32">
        <f t="shared" si="1"/>
        <v>0.748505328827658</v>
      </c>
      <c r="G19" s="28">
        <f t="shared" si="2"/>
        <v>13.7155217001963</v>
      </c>
      <c r="H19" s="28">
        <f t="shared" si="4"/>
        <v>12.8599854240836</v>
      </c>
      <c r="I19" s="34">
        <f t="shared" si="3"/>
        <v>5.46389440944838</v>
      </c>
    </row>
    <row r="20" customFormat="1" ht="15.6" spans="1:9">
      <c r="A20" s="9" t="s">
        <v>27</v>
      </c>
      <c r="B20" s="30">
        <v>1685</v>
      </c>
      <c r="C20" s="28">
        <f t="shared" si="0"/>
        <v>0.267308516609539</v>
      </c>
      <c r="D20" s="31">
        <v>16.1</v>
      </c>
      <c r="E20" s="31">
        <v>13.62</v>
      </c>
      <c r="F20" s="32">
        <f t="shared" si="1"/>
        <v>0.845962732919255</v>
      </c>
      <c r="G20" s="28">
        <f t="shared" si="2"/>
        <v>0.226133043243597</v>
      </c>
      <c r="H20" s="28">
        <f t="shared" si="4"/>
        <v>0.212027489991481</v>
      </c>
      <c r="I20" s="34">
        <f t="shared" si="3"/>
        <v>0.0552810266180573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19976.5065770253</v>
      </c>
      <c r="E24" s="28">
        <f t="shared" si="5"/>
        <v>17263.3784853436</v>
      </c>
      <c r="F24" s="36"/>
      <c r="G24" s="29">
        <v>17955.35</v>
      </c>
      <c r="H24" s="29">
        <v>14257.17</v>
      </c>
      <c r="I24" s="28">
        <f t="shared" si="5"/>
        <v>3698.18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11219.5928323878</v>
      </c>
      <c r="E25" s="28">
        <f t="shared" ref="E25:E41" si="7">H4*C25</f>
        <v>11219.5928323878</v>
      </c>
      <c r="F25" s="36"/>
      <c r="G25" s="28">
        <f t="shared" ref="G25:G41" si="8">D25/D$24*G$24</f>
        <v>10084.4316991191</v>
      </c>
      <c r="H25" s="38">
        <f>G25</f>
        <v>10084.4316991191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559.956611473108</v>
      </c>
      <c r="E26" s="28">
        <f t="shared" si="7"/>
        <v>436.669806740569</v>
      </c>
      <c r="F26" s="36"/>
      <c r="G26" s="28">
        <f t="shared" si="8"/>
        <v>503.302061601546</v>
      </c>
      <c r="H26" s="39">
        <f t="shared" ref="H26:H41" si="10">E26/(E$24-E$25)*(H$24-H$25)</f>
        <v>301.484687256158</v>
      </c>
      <c r="I26" s="28">
        <f t="shared" si="9"/>
        <v>201.817374345388</v>
      </c>
    </row>
    <row r="27" customFormat="1" ht="15.6" spans="1:9">
      <c r="A27" s="9" t="s">
        <v>13</v>
      </c>
      <c r="B27" s="37">
        <v>6.06</v>
      </c>
      <c r="C27" s="31">
        <v>4.92</v>
      </c>
      <c r="D27" s="28">
        <f t="shared" si="6"/>
        <v>846.122660417777</v>
      </c>
      <c r="E27" s="28">
        <f t="shared" si="7"/>
        <v>635.664890810001</v>
      </c>
      <c r="F27" s="36"/>
      <c r="G27" s="28">
        <f t="shared" si="8"/>
        <v>760.514780307231</v>
      </c>
      <c r="H27" s="39">
        <f t="shared" si="10"/>
        <v>438.874471848772</v>
      </c>
      <c r="I27" s="28">
        <f t="shared" si="9"/>
        <v>321.640308458459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1497.69392454767</v>
      </c>
      <c r="E28" s="28">
        <f t="shared" si="7"/>
        <v>1177.73800715574</v>
      </c>
      <c r="F28" s="36"/>
      <c r="G28" s="28">
        <f t="shared" si="8"/>
        <v>1346.1622283375</v>
      </c>
      <c r="H28" s="39">
        <f t="shared" si="10"/>
        <v>813.131499535966</v>
      </c>
      <c r="I28" s="28">
        <f t="shared" si="9"/>
        <v>533.030728801534</v>
      </c>
    </row>
    <row r="29" customFormat="1" ht="15.6" spans="1:9">
      <c r="A29" s="9" t="s">
        <v>15</v>
      </c>
      <c r="B29" s="37">
        <v>5.79</v>
      </c>
      <c r="C29" s="31">
        <v>5.13</v>
      </c>
      <c r="D29" s="28">
        <f t="shared" si="6"/>
        <v>1707.63903609804</v>
      </c>
      <c r="E29" s="28">
        <f t="shared" si="7"/>
        <v>1207.74562395717</v>
      </c>
      <c r="F29" s="36"/>
      <c r="G29" s="28">
        <f t="shared" si="8"/>
        <v>1534.8657909019</v>
      </c>
      <c r="H29" s="39">
        <f t="shared" si="10"/>
        <v>833.849297806034</v>
      </c>
      <c r="I29" s="28">
        <f t="shared" si="9"/>
        <v>701.01649309587</v>
      </c>
    </row>
    <row r="30" customFormat="1" ht="15.6" spans="1:9">
      <c r="A30" s="9" t="s">
        <v>16</v>
      </c>
      <c r="B30" s="37">
        <v>5.15</v>
      </c>
      <c r="C30" s="31">
        <v>4.55</v>
      </c>
      <c r="D30" s="28">
        <f t="shared" si="6"/>
        <v>229.803101136335</v>
      </c>
      <c r="E30" s="28">
        <f t="shared" si="7"/>
        <v>182.632965638856</v>
      </c>
      <c r="F30" s="36"/>
      <c r="G30" s="28">
        <f t="shared" si="8"/>
        <v>206.552386728807</v>
      </c>
      <c r="H30" s="39">
        <f t="shared" si="10"/>
        <v>126.093083786321</v>
      </c>
      <c r="I30" s="28">
        <f t="shared" si="9"/>
        <v>80.4593029424864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300.55074991099</v>
      </c>
      <c r="E31" s="28">
        <f t="shared" si="7"/>
        <v>230.178299337561</v>
      </c>
      <c r="F31" s="36"/>
      <c r="G31" s="28">
        <f t="shared" si="8"/>
        <v>270.142023411678</v>
      </c>
      <c r="H31" s="39">
        <f t="shared" si="10"/>
        <v>158.919237185014</v>
      </c>
      <c r="I31" s="28">
        <f t="shared" si="9"/>
        <v>111.222786226663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434.764468283816</v>
      </c>
      <c r="E32" s="28">
        <f t="shared" si="7"/>
        <v>214.201118782813</v>
      </c>
      <c r="F32" s="36"/>
      <c r="G32" s="28">
        <f t="shared" si="8"/>
        <v>390.776443593886</v>
      </c>
      <c r="H32" s="39">
        <f t="shared" si="10"/>
        <v>147.888304410573</v>
      </c>
      <c r="I32" s="28">
        <f t="shared" si="9"/>
        <v>242.888139183313</v>
      </c>
    </row>
    <row r="33" customFormat="1" ht="15.6" spans="1:9">
      <c r="A33" s="9" t="s">
        <v>19</v>
      </c>
      <c r="B33" s="37">
        <v>5.3</v>
      </c>
      <c r="C33" s="31">
        <v>4</v>
      </c>
      <c r="D33" s="28">
        <f t="shared" si="6"/>
        <v>773.40201779363</v>
      </c>
      <c r="E33" s="28">
        <f t="shared" si="7"/>
        <v>483.90051957839</v>
      </c>
      <c r="F33" s="36"/>
      <c r="G33" s="28">
        <f t="shared" si="8"/>
        <v>695.151770738623</v>
      </c>
      <c r="H33" s="39">
        <f t="shared" si="10"/>
        <v>334.093620754634</v>
      </c>
      <c r="I33" s="28">
        <f t="shared" si="9"/>
        <v>361.058149983989</v>
      </c>
    </row>
    <row r="34" customFormat="1" ht="15.6" spans="1:9">
      <c r="A34" s="9" t="s">
        <v>20</v>
      </c>
      <c r="B34" s="37">
        <v>5.1</v>
      </c>
      <c r="C34" s="31">
        <v>4.4</v>
      </c>
      <c r="D34" s="28">
        <f t="shared" si="6"/>
        <v>435.069501408882</v>
      </c>
      <c r="E34" s="28">
        <f t="shared" si="7"/>
        <v>324.252852010606</v>
      </c>
      <c r="F34" s="36"/>
      <c r="G34" s="28">
        <f t="shared" si="8"/>
        <v>391.050614480625</v>
      </c>
      <c r="H34" s="39">
        <f t="shared" si="10"/>
        <v>223.870000103794</v>
      </c>
      <c r="I34" s="28">
        <f t="shared" si="9"/>
        <v>167.180614376831</v>
      </c>
    </row>
    <row r="35" customFormat="1" ht="15.6" spans="1:9">
      <c r="A35" s="9" t="s">
        <v>21</v>
      </c>
      <c r="B35" s="37">
        <v>6.2</v>
      </c>
      <c r="C35" s="31">
        <v>4.5</v>
      </c>
      <c r="D35" s="28">
        <f t="shared" si="6"/>
        <v>651.795060848325</v>
      </c>
      <c r="E35" s="28">
        <f t="shared" si="7"/>
        <v>359.430133539447</v>
      </c>
      <c r="F35" s="36"/>
      <c r="G35" s="28">
        <f t="shared" si="8"/>
        <v>585.84860174014</v>
      </c>
      <c r="H35" s="39">
        <f t="shared" si="10"/>
        <v>248.157027868334</v>
      </c>
      <c r="I35" s="28">
        <f t="shared" si="9"/>
        <v>337.691573871807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152.603579783941</v>
      </c>
      <c r="E36" s="28">
        <f t="shared" si="7"/>
        <v>104.752483360703</v>
      </c>
      <c r="F36" s="36"/>
      <c r="G36" s="28">
        <f t="shared" si="8"/>
        <v>137.163656503629</v>
      </c>
      <c r="H36" s="39">
        <f t="shared" si="10"/>
        <v>72.3229982879724</v>
      </c>
      <c r="I36" s="28">
        <f t="shared" si="9"/>
        <v>64.840658215657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904.161348659529</v>
      </c>
      <c r="E37" s="28">
        <f t="shared" si="7"/>
        <v>553.811089050868</v>
      </c>
      <c r="F37" s="36"/>
      <c r="G37" s="28">
        <f t="shared" si="8"/>
        <v>812.681306866988</v>
      </c>
      <c r="H37" s="39">
        <f t="shared" si="10"/>
        <v>382.361135128102</v>
      </c>
      <c r="I37" s="28">
        <f t="shared" si="9"/>
        <v>430.320171738886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75.1406302510313</v>
      </c>
      <c r="E38" s="28">
        <f t="shared" si="7"/>
        <v>56.7336608340013</v>
      </c>
      <c r="F38" s="36"/>
      <c r="G38" s="28">
        <f t="shared" si="8"/>
        <v>67.5381508861777</v>
      </c>
      <c r="H38" s="39">
        <f t="shared" si="10"/>
        <v>39.1699396876269</v>
      </c>
      <c r="I38" s="28">
        <f t="shared" si="9"/>
        <v>28.3682111985508</v>
      </c>
    </row>
    <row r="39" customFormat="1" ht="15.6" spans="1:9">
      <c r="A39" s="9" t="s">
        <v>25</v>
      </c>
      <c r="B39" s="37">
        <v>5.8</v>
      </c>
      <c r="C39" s="31">
        <v>2.5</v>
      </c>
      <c r="D39" s="28">
        <f t="shared" si="6"/>
        <v>99.1871967570039</v>
      </c>
      <c r="E39" s="28">
        <f t="shared" si="7"/>
        <v>34.1801525870803</v>
      </c>
      <c r="F39" s="36"/>
      <c r="G39" s="28">
        <f t="shared" si="8"/>
        <v>89.1517656715367</v>
      </c>
      <c r="H39" s="39">
        <f t="shared" si="10"/>
        <v>23.5985920116658</v>
      </c>
      <c r="I39" s="28">
        <f t="shared" si="9"/>
        <v>65.5531736598709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87.9546232009534</v>
      </c>
      <c r="E40" s="28">
        <f t="shared" si="7"/>
        <v>41.1519533570675</v>
      </c>
      <c r="F40" s="36"/>
      <c r="G40" s="28">
        <f t="shared" si="8"/>
        <v>79.0556665952555</v>
      </c>
      <c r="H40" s="39">
        <f t="shared" si="10"/>
        <v>28.4120486379459</v>
      </c>
      <c r="I40" s="28">
        <f t="shared" si="9"/>
        <v>50.6436179573097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1.06923406643815</v>
      </c>
      <c r="E41" s="28">
        <f t="shared" si="7"/>
        <v>0.742096214970184</v>
      </c>
      <c r="F41" s="36"/>
      <c r="G41" s="28">
        <f t="shared" si="8"/>
        <v>0.96105251540328</v>
      </c>
      <c r="H41" s="39">
        <f t="shared" si="10"/>
        <v>0.51235657201549</v>
      </c>
      <c r="I41" s="28">
        <f t="shared" si="9"/>
        <v>0.448695943387791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  <row r="47" spans="1:9">
      <c r="B47" s="42"/>
    </row>
    <row r="48" spans="1:9">
      <c r="B48" s="42"/>
    </row>
    <row r="49" spans="2:2">
      <c r="B49" s="42"/>
    </row>
    <row r="50" spans="2:2">
      <c r="B50" s="42"/>
    </row>
    <row r="51" spans="2:2">
      <c r="B51" s="42"/>
    </row>
    <row r="52" spans="2:2">
      <c r="B52" s="42"/>
    </row>
    <row r="53" spans="2:2">
      <c r="B53" s="42"/>
    </row>
    <row r="54" spans="2:2">
      <c r="B54" s="42"/>
    </row>
    <row r="55" spans="2:2">
      <c r="B55" s="42"/>
    </row>
    <row r="56" spans="2:2">
      <c r="B56" s="42"/>
    </row>
    <row r="57" spans="2:2">
      <c r="B57" s="42"/>
    </row>
    <row r="58" spans="2:2">
      <c r="B58" s="42"/>
    </row>
    <row r="59" spans="2:2">
      <c r="B59" s="42"/>
    </row>
    <row r="60" spans="2:2">
      <c r="B60" s="42"/>
    </row>
    <row r="61" spans="2:2">
      <c r="B61" s="42"/>
    </row>
    <row r="62" spans="2:2">
      <c r="B62" s="42"/>
    </row>
    <row r="63" spans="2:2">
      <c r="B63" s="42"/>
    </row>
    <row r="64" spans="2:2">
      <c r="B64" s="42"/>
    </row>
    <row r="65" spans="2:2">
      <c r="B65" s="42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9" workbookViewId="0">
      <selection activeCell="H25" sqref="H25:H41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19269680</v>
      </c>
      <c r="C3" s="26">
        <v>3052.6</v>
      </c>
      <c r="D3" s="27"/>
      <c r="E3" s="27"/>
      <c r="F3" s="27"/>
      <c r="G3" s="28">
        <f>SUM(G4:G20)</f>
        <v>2859.09123675276</v>
      </c>
      <c r="H3" s="29">
        <v>2760.58</v>
      </c>
      <c r="I3" s="28">
        <f>SUM(I4:I20)</f>
        <v>292.02</v>
      </c>
    </row>
    <row r="4" customFormat="1" ht="15.6" spans="1:9">
      <c r="A4" s="9" t="s">
        <v>11</v>
      </c>
      <c r="B4" s="30">
        <v>8668452</v>
      </c>
      <c r="C4" s="28">
        <f t="shared" ref="C4:C20" si="0">B4/B$3*C$3</f>
        <v>1373.20996379805</v>
      </c>
      <c r="D4" s="31">
        <v>1306.12</v>
      </c>
      <c r="E4" s="31">
        <v>1306.12</v>
      </c>
      <c r="F4" s="32">
        <f t="shared" ref="F4:F20" si="1">E4/D4</f>
        <v>1</v>
      </c>
      <c r="G4" s="28">
        <f t="shared" ref="G4:G20" si="2">C4*F4</f>
        <v>1373.20996379805</v>
      </c>
      <c r="H4" s="33">
        <f>G4</f>
        <v>1373.20996379805</v>
      </c>
      <c r="I4" s="34">
        <f t="shared" ref="I4:I20" si="3">C4-H4</f>
        <v>0</v>
      </c>
    </row>
    <row r="5" ht="15.6" spans="1:9">
      <c r="A5" s="9" t="s">
        <v>12</v>
      </c>
      <c r="B5" s="30">
        <v>753962</v>
      </c>
      <c r="C5" s="28">
        <f t="shared" si="0"/>
        <v>119.438641492749</v>
      </c>
      <c r="D5" s="31">
        <v>331.41</v>
      </c>
      <c r="E5" s="31">
        <v>298.68</v>
      </c>
      <c r="F5" s="32">
        <f t="shared" si="1"/>
        <v>0.90124015569838</v>
      </c>
      <c r="G5" s="28">
        <f t="shared" si="2"/>
        <v>107.642899855328</v>
      </c>
      <c r="H5" s="28">
        <f t="shared" ref="H5:H20" si="4">G5/(G$3-G$4)*(H$3-H$4)</f>
        <v>100.506370587875</v>
      </c>
      <c r="I5" s="34">
        <f t="shared" si="3"/>
        <v>18.9322709048744</v>
      </c>
    </row>
    <row r="6" ht="15.6" spans="1:9">
      <c r="A6" s="9" t="s">
        <v>13</v>
      </c>
      <c r="B6" s="30">
        <v>1090548</v>
      </c>
      <c r="C6" s="28">
        <f t="shared" si="0"/>
        <v>172.758801640712</v>
      </c>
      <c r="D6" s="31">
        <v>331.53</v>
      </c>
      <c r="E6" s="31">
        <v>326.69</v>
      </c>
      <c r="F6" s="32">
        <f t="shared" si="1"/>
        <v>0.985401019515579</v>
      </c>
      <c r="G6" s="28">
        <f t="shared" si="2"/>
        <v>170.236699267048</v>
      </c>
      <c r="H6" s="28">
        <f t="shared" si="4"/>
        <v>158.95031448601</v>
      </c>
      <c r="I6" s="34">
        <f t="shared" si="3"/>
        <v>13.8084871547025</v>
      </c>
    </row>
    <row r="7" ht="15.6" spans="1:9">
      <c r="A7" s="9" t="s">
        <v>14</v>
      </c>
      <c r="B7" s="30">
        <v>1889737</v>
      </c>
      <c r="C7" s="28">
        <f t="shared" si="0"/>
        <v>299.362063417763</v>
      </c>
      <c r="D7" s="31">
        <v>749.05</v>
      </c>
      <c r="E7" s="31">
        <v>664.32</v>
      </c>
      <c r="F7" s="32">
        <f t="shared" si="1"/>
        <v>0.886883385621788</v>
      </c>
      <c r="G7" s="28">
        <f t="shared" si="2"/>
        <v>265.49924033067</v>
      </c>
      <c r="H7" s="28">
        <f t="shared" si="4"/>
        <v>247.897121643297</v>
      </c>
      <c r="I7" s="34">
        <f t="shared" si="3"/>
        <v>51.464941774466</v>
      </c>
    </row>
    <row r="8" ht="15.6" spans="1:9">
      <c r="A8" s="9" t="s">
        <v>15</v>
      </c>
      <c r="B8" s="30">
        <v>1917668</v>
      </c>
      <c r="C8" s="28">
        <f t="shared" si="0"/>
        <v>303.786743568134</v>
      </c>
      <c r="D8" s="31">
        <v>383.42</v>
      </c>
      <c r="E8" s="31">
        <v>329.19</v>
      </c>
      <c r="F8" s="32">
        <f t="shared" si="1"/>
        <v>0.858562411976423</v>
      </c>
      <c r="G8" s="28">
        <f t="shared" si="2"/>
        <v>260.81987928432</v>
      </c>
      <c r="H8" s="28">
        <f t="shared" si="4"/>
        <v>243.527993757751</v>
      </c>
      <c r="I8" s="34">
        <f t="shared" si="3"/>
        <v>60.2587498103825</v>
      </c>
    </row>
    <row r="9" ht="15.6" spans="1:9">
      <c r="A9" s="9" t="s">
        <v>16</v>
      </c>
      <c r="B9" s="30">
        <v>288597</v>
      </c>
      <c r="C9" s="28">
        <f t="shared" si="0"/>
        <v>45.7179985448643</v>
      </c>
      <c r="D9" s="31">
        <v>109.07</v>
      </c>
      <c r="E9" s="31">
        <v>104.73</v>
      </c>
      <c r="F9" s="32">
        <f t="shared" si="1"/>
        <v>0.960209040066013</v>
      </c>
      <c r="G9" s="28">
        <f t="shared" si="2"/>
        <v>43.8988354965035</v>
      </c>
      <c r="H9" s="28">
        <f t="shared" si="4"/>
        <v>40.9884222249456</v>
      </c>
      <c r="I9" s="34">
        <f t="shared" si="3"/>
        <v>4.72957631991865</v>
      </c>
    </row>
    <row r="10" ht="15.6" spans="1:9">
      <c r="A10" s="9" t="s">
        <v>17</v>
      </c>
      <c r="B10" s="30">
        <v>469031</v>
      </c>
      <c r="C10" s="28">
        <f t="shared" si="0"/>
        <v>74.3013911284464</v>
      </c>
      <c r="D10" s="31">
        <v>330.11</v>
      </c>
      <c r="E10" s="31">
        <v>301.83</v>
      </c>
      <c r="F10" s="32">
        <f t="shared" si="1"/>
        <v>0.914331586440883</v>
      </c>
      <c r="G10" s="28">
        <f t="shared" si="2"/>
        <v>67.9361088252369</v>
      </c>
      <c r="H10" s="28">
        <f t="shared" si="4"/>
        <v>63.4320678750227</v>
      </c>
      <c r="I10" s="34">
        <f t="shared" si="3"/>
        <v>10.8693232534236</v>
      </c>
    </row>
    <row r="11" ht="15.6" spans="1:9">
      <c r="A11" s="9" t="s">
        <v>18</v>
      </c>
      <c r="B11" s="30">
        <v>559768</v>
      </c>
      <c r="C11" s="28">
        <f t="shared" si="0"/>
        <v>88.6754630486858</v>
      </c>
      <c r="D11" s="31">
        <v>452.49</v>
      </c>
      <c r="E11" s="31">
        <v>364.44</v>
      </c>
      <c r="F11" s="32">
        <f t="shared" si="1"/>
        <v>0.805410064310814</v>
      </c>
      <c r="G11" s="28">
        <f t="shared" si="2"/>
        <v>71.4201103968332</v>
      </c>
      <c r="H11" s="28">
        <f t="shared" si="4"/>
        <v>66.6850864536212</v>
      </c>
      <c r="I11" s="34">
        <f t="shared" si="3"/>
        <v>21.9903765950647</v>
      </c>
    </row>
    <row r="12" ht="15.6" spans="1:9">
      <c r="A12" s="9" t="s">
        <v>19</v>
      </c>
      <c r="B12" s="30">
        <v>899833</v>
      </c>
      <c r="C12" s="28">
        <f t="shared" si="0"/>
        <v>142.546747833903</v>
      </c>
      <c r="D12" s="31">
        <v>770.03</v>
      </c>
      <c r="E12" s="31">
        <v>631.67</v>
      </c>
      <c r="F12" s="32">
        <f t="shared" si="1"/>
        <v>0.820318688882251</v>
      </c>
      <c r="G12" s="28">
        <f t="shared" si="2"/>
        <v>116.933761287536</v>
      </c>
      <c r="H12" s="28">
        <f t="shared" si="4"/>
        <v>109.181264737336</v>
      </c>
      <c r="I12" s="34">
        <f t="shared" si="3"/>
        <v>33.3654830965664</v>
      </c>
    </row>
    <row r="13" ht="15.6" spans="1:9">
      <c r="A13" s="9" t="s">
        <v>20</v>
      </c>
      <c r="B13" s="30">
        <v>573622</v>
      </c>
      <c r="C13" s="28">
        <f t="shared" si="0"/>
        <v>90.8701398881559</v>
      </c>
      <c r="D13" s="31">
        <v>366.31</v>
      </c>
      <c r="E13" s="31">
        <v>337</v>
      </c>
      <c r="F13" s="32">
        <f t="shared" si="1"/>
        <v>0.919985804373345</v>
      </c>
      <c r="G13" s="28">
        <f t="shared" si="2"/>
        <v>83.5992387385235</v>
      </c>
      <c r="H13" s="28">
        <f t="shared" si="4"/>
        <v>78.0567606485042</v>
      </c>
      <c r="I13" s="34">
        <f t="shared" si="3"/>
        <v>12.8133792396517</v>
      </c>
    </row>
    <row r="14" ht="15.6" spans="1:9">
      <c r="A14" s="9" t="s">
        <v>21</v>
      </c>
      <c r="B14" s="30">
        <v>659081</v>
      </c>
      <c r="C14" s="28">
        <f t="shared" si="0"/>
        <v>104.408099179644</v>
      </c>
      <c r="D14" s="31">
        <v>225.85</v>
      </c>
      <c r="E14" s="31">
        <v>182.16</v>
      </c>
      <c r="F14" s="32">
        <f t="shared" si="1"/>
        <v>0.806553021917202</v>
      </c>
      <c r="G14" s="28">
        <f t="shared" si="2"/>
        <v>84.2106679059727</v>
      </c>
      <c r="H14" s="28">
        <f t="shared" si="4"/>
        <v>78.6276531697432</v>
      </c>
      <c r="I14" s="34">
        <f t="shared" si="3"/>
        <v>25.7804460099007</v>
      </c>
    </row>
    <row r="15" ht="15.6" spans="1:9">
      <c r="A15" s="9" t="s">
        <v>22</v>
      </c>
      <c r="B15" s="30">
        <v>182784</v>
      </c>
      <c r="C15" s="28">
        <f t="shared" si="0"/>
        <v>28.9556670583009</v>
      </c>
      <c r="D15" s="31">
        <v>164.05</v>
      </c>
      <c r="E15" s="31">
        <v>153.73</v>
      </c>
      <c r="F15" s="32">
        <f t="shared" si="1"/>
        <v>0.937092349893325</v>
      </c>
      <c r="G15" s="28">
        <f t="shared" si="2"/>
        <v>27.1341340863919</v>
      </c>
      <c r="H15" s="28">
        <f t="shared" si="4"/>
        <v>25.335190149404</v>
      </c>
      <c r="I15" s="34">
        <f t="shared" si="3"/>
        <v>3.6204769088969</v>
      </c>
    </row>
    <row r="16" ht="15.6" spans="1:9">
      <c r="A16" s="9" t="s">
        <v>23</v>
      </c>
      <c r="B16" s="30">
        <v>966864</v>
      </c>
      <c r="C16" s="28">
        <f t="shared" si="0"/>
        <v>153.165441584915</v>
      </c>
      <c r="D16" s="31">
        <v>544.54</v>
      </c>
      <c r="E16" s="31">
        <v>495.66</v>
      </c>
      <c r="F16" s="32">
        <f t="shared" si="1"/>
        <v>0.910236162632681</v>
      </c>
      <c r="G16" s="28">
        <f t="shared" si="2"/>
        <v>139.416723796193</v>
      </c>
      <c r="H16" s="28">
        <f t="shared" si="4"/>
        <v>130.173647559105</v>
      </c>
      <c r="I16" s="34">
        <f t="shared" si="3"/>
        <v>22.9917940258097</v>
      </c>
    </row>
    <row r="17" ht="15.6" spans="1:9">
      <c r="A17" s="9" t="s">
        <v>24</v>
      </c>
      <c r="B17" s="30">
        <v>118387</v>
      </c>
      <c r="C17" s="28">
        <f t="shared" si="0"/>
        <v>18.7542375483142</v>
      </c>
      <c r="D17" s="31">
        <v>64</v>
      </c>
      <c r="E17" s="31">
        <v>57.6</v>
      </c>
      <c r="F17" s="32">
        <f t="shared" si="1"/>
        <v>0.9</v>
      </c>
      <c r="G17" s="28">
        <f t="shared" si="2"/>
        <v>16.8788137934828</v>
      </c>
      <c r="H17" s="28">
        <f t="shared" si="4"/>
        <v>15.7597790146077</v>
      </c>
      <c r="I17" s="34">
        <f t="shared" si="3"/>
        <v>2.99445853370657</v>
      </c>
    </row>
    <row r="18" ht="15.6" spans="1:9">
      <c r="A18" s="9" t="s">
        <v>25</v>
      </c>
      <c r="B18" s="30">
        <v>108265</v>
      </c>
      <c r="C18" s="28">
        <f t="shared" si="0"/>
        <v>17.1507642576317</v>
      </c>
      <c r="D18" s="31">
        <v>90.1</v>
      </c>
      <c r="E18" s="31">
        <v>82.36</v>
      </c>
      <c r="F18" s="32">
        <f t="shared" si="1"/>
        <v>0.914095449500555</v>
      </c>
      <c r="G18" s="28">
        <f t="shared" si="2"/>
        <v>15.6774355633579</v>
      </c>
      <c r="H18" s="28">
        <f t="shared" si="4"/>
        <v>14.6380499848674</v>
      </c>
      <c r="I18" s="34">
        <f t="shared" si="3"/>
        <v>2.51271427276424</v>
      </c>
    </row>
    <row r="19" ht="15.6" spans="1:9">
      <c r="A19" s="9" t="s">
        <v>26</v>
      </c>
      <c r="B19" s="30">
        <v>121061</v>
      </c>
      <c r="C19" s="28">
        <f t="shared" si="0"/>
        <v>19.1778383761432</v>
      </c>
      <c r="D19" s="31">
        <v>76.11</v>
      </c>
      <c r="E19" s="31">
        <v>56.77</v>
      </c>
      <c r="F19" s="32">
        <f t="shared" si="1"/>
        <v>0.745894100643805</v>
      </c>
      <c r="G19" s="28">
        <f t="shared" si="2"/>
        <v>14.3046365078656</v>
      </c>
      <c r="H19" s="28">
        <f t="shared" si="4"/>
        <v>13.3562650199563</v>
      </c>
      <c r="I19" s="34">
        <f t="shared" si="3"/>
        <v>5.8215733561869</v>
      </c>
    </row>
    <row r="20" customFormat="1" ht="15.6" spans="1:9">
      <c r="A20" s="9" t="s">
        <v>27</v>
      </c>
      <c r="B20" s="30">
        <v>2020</v>
      </c>
      <c r="C20" s="28">
        <f t="shared" si="0"/>
        <v>0.319997633588103</v>
      </c>
      <c r="D20" s="31">
        <v>16.03</v>
      </c>
      <c r="E20" s="31">
        <v>13.63</v>
      </c>
      <c r="F20" s="32">
        <f t="shared" si="1"/>
        <v>0.850280723643169</v>
      </c>
      <c r="G20" s="28">
        <f t="shared" si="2"/>
        <v>0.272087819451394</v>
      </c>
      <c r="H20" s="28">
        <f t="shared" si="4"/>
        <v>0.254048889903396</v>
      </c>
      <c r="I20" s="34">
        <f t="shared" si="3"/>
        <v>0.065948743684707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19799.6771470934</v>
      </c>
      <c r="E24" s="28">
        <f t="shared" si="5"/>
        <v>17039.6876586183</v>
      </c>
      <c r="F24" s="36"/>
      <c r="G24" s="29">
        <v>17894.82</v>
      </c>
      <c r="H24" s="29">
        <v>14217.29</v>
      </c>
      <c r="I24" s="28">
        <f t="shared" si="5"/>
        <v>3677.52999999999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10711.0377176248</v>
      </c>
      <c r="E25" s="28">
        <f t="shared" ref="E25:E41" si="7">H4*C25</f>
        <v>10711.0377176248</v>
      </c>
      <c r="F25" s="36"/>
      <c r="G25" s="28">
        <f t="shared" ref="G25:G41" si="8">D25/D$24*G$24</f>
        <v>9680.56653379544</v>
      </c>
      <c r="H25" s="38">
        <f>G25</f>
        <v>9680.56653379544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597.193207463746</v>
      </c>
      <c r="E26" s="28">
        <f t="shared" si="7"/>
        <v>452.278667645437</v>
      </c>
      <c r="F26" s="36"/>
      <c r="G26" s="28">
        <f t="shared" si="8"/>
        <v>539.739354000286</v>
      </c>
      <c r="H26" s="39">
        <f t="shared" ref="H26:H41" si="10">E26/(E$24-E$25)*(H$24-H$25)</f>
        <v>324.218160887669</v>
      </c>
      <c r="I26" s="28">
        <f t="shared" si="9"/>
        <v>215.521193112617</v>
      </c>
    </row>
    <row r="27" customFormat="1" ht="15.6" spans="1:9">
      <c r="A27" s="9" t="s">
        <v>13</v>
      </c>
      <c r="B27" s="37">
        <v>5.3</v>
      </c>
      <c r="C27" s="31">
        <v>4.95</v>
      </c>
      <c r="D27" s="28">
        <f t="shared" si="6"/>
        <v>915.621648695775</v>
      </c>
      <c r="E27" s="28">
        <f t="shared" si="7"/>
        <v>786.804056705748</v>
      </c>
      <c r="F27" s="36"/>
      <c r="G27" s="28">
        <f t="shared" si="8"/>
        <v>827.532917319284</v>
      </c>
      <c r="H27" s="39">
        <f t="shared" si="10"/>
        <v>564.024311763643</v>
      </c>
      <c r="I27" s="28">
        <f t="shared" si="9"/>
        <v>263.50860555564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1496.81031708882</v>
      </c>
      <c r="E28" s="28">
        <f t="shared" si="7"/>
        <v>1189.90618388783</v>
      </c>
      <c r="F28" s="36"/>
      <c r="G28" s="28">
        <f t="shared" si="8"/>
        <v>1352.80747253898</v>
      </c>
      <c r="H28" s="39">
        <f t="shared" si="10"/>
        <v>852.990030631766</v>
      </c>
      <c r="I28" s="28">
        <f t="shared" si="9"/>
        <v>499.817441907218</v>
      </c>
    </row>
    <row r="29" customFormat="1" ht="15.6" spans="1:9">
      <c r="A29" s="9" t="s">
        <v>15</v>
      </c>
      <c r="B29" s="37">
        <v>5.79</v>
      </c>
      <c r="C29" s="31">
        <v>5.13</v>
      </c>
      <c r="D29" s="28">
        <f t="shared" si="6"/>
        <v>1758.9252452595</v>
      </c>
      <c r="E29" s="28">
        <f t="shared" si="7"/>
        <v>1249.29860797727</v>
      </c>
      <c r="F29" s="36"/>
      <c r="G29" s="28">
        <f t="shared" si="8"/>
        <v>1589.70524739062</v>
      </c>
      <c r="H29" s="39">
        <f t="shared" si="10"/>
        <v>895.565778475869</v>
      </c>
      <c r="I29" s="28">
        <f t="shared" si="9"/>
        <v>694.139468914755</v>
      </c>
    </row>
    <row r="30" customFormat="1" ht="15.6" spans="1:9">
      <c r="A30" s="9" t="s">
        <v>16</v>
      </c>
      <c r="B30" s="37">
        <v>5.15</v>
      </c>
      <c r="C30" s="31">
        <v>4.55</v>
      </c>
      <c r="D30" s="28">
        <f t="shared" si="6"/>
        <v>235.447692506051</v>
      </c>
      <c r="E30" s="28">
        <f t="shared" si="7"/>
        <v>186.497321123503</v>
      </c>
      <c r="F30" s="36"/>
      <c r="G30" s="28">
        <f t="shared" si="8"/>
        <v>212.796099931844</v>
      </c>
      <c r="H30" s="39">
        <f t="shared" si="10"/>
        <v>133.691510987958</v>
      </c>
      <c r="I30" s="28">
        <f t="shared" si="9"/>
        <v>79.1045889438859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334.356260078009</v>
      </c>
      <c r="E31" s="28">
        <f t="shared" si="7"/>
        <v>253.728271500091</v>
      </c>
      <c r="F31" s="36"/>
      <c r="G31" s="28">
        <f t="shared" si="8"/>
        <v>302.189022857249</v>
      </c>
      <c r="H31" s="39">
        <f t="shared" si="10"/>
        <v>181.886344494711</v>
      </c>
      <c r="I31" s="28">
        <f t="shared" si="9"/>
        <v>120.302678362538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461.112407853166</v>
      </c>
      <c r="E32" s="28">
        <f t="shared" si="7"/>
        <v>226.729293942312</v>
      </c>
      <c r="F32" s="36"/>
      <c r="G32" s="28">
        <f t="shared" si="8"/>
        <v>416.750408453521</v>
      </c>
      <c r="H32" s="39">
        <f t="shared" si="10"/>
        <v>162.531996222656</v>
      </c>
      <c r="I32" s="28">
        <f t="shared" si="9"/>
        <v>254.218412230864</v>
      </c>
    </row>
    <row r="33" customFormat="1" ht="15.6" spans="1:9">
      <c r="A33" s="9" t="s">
        <v>19</v>
      </c>
      <c r="B33" s="37">
        <v>5.32</v>
      </c>
      <c r="C33" s="31">
        <v>4</v>
      </c>
      <c r="D33" s="28">
        <f t="shared" si="6"/>
        <v>758.348698476363</v>
      </c>
      <c r="E33" s="28">
        <f t="shared" si="7"/>
        <v>436.725058949346</v>
      </c>
      <c r="F33" s="36"/>
      <c r="G33" s="28">
        <f t="shared" si="8"/>
        <v>685.39064327425</v>
      </c>
      <c r="H33" s="39">
        <f t="shared" si="10"/>
        <v>313.068480906374</v>
      </c>
      <c r="I33" s="28">
        <f t="shared" si="9"/>
        <v>372.322162367876</v>
      </c>
    </row>
    <row r="34" customFormat="1" ht="15.6" spans="1:9">
      <c r="A34" s="9" t="s">
        <v>20</v>
      </c>
      <c r="B34" s="37">
        <v>5.2</v>
      </c>
      <c r="C34" s="31">
        <v>4.4</v>
      </c>
      <c r="D34" s="28">
        <f t="shared" si="6"/>
        <v>472.524727418411</v>
      </c>
      <c r="E34" s="28">
        <f t="shared" si="7"/>
        <v>343.449746853418</v>
      </c>
      <c r="F34" s="36"/>
      <c r="G34" s="28">
        <f t="shared" si="8"/>
        <v>427.064788980301</v>
      </c>
      <c r="H34" s="39">
        <f t="shared" si="10"/>
        <v>246.2036201306</v>
      </c>
      <c r="I34" s="28">
        <f t="shared" si="9"/>
        <v>180.861168849702</v>
      </c>
    </row>
    <row r="35" customFormat="1" ht="15.6" spans="1:9">
      <c r="A35" s="9" t="s">
        <v>21</v>
      </c>
      <c r="B35" s="37">
        <v>6.2</v>
      </c>
      <c r="C35" s="31">
        <v>4.53</v>
      </c>
      <c r="D35" s="28">
        <f t="shared" si="6"/>
        <v>647.330214913792</v>
      </c>
      <c r="E35" s="28">
        <f t="shared" si="7"/>
        <v>356.183268858937</v>
      </c>
      <c r="F35" s="36"/>
      <c r="G35" s="28">
        <f t="shared" si="8"/>
        <v>585.052856689846</v>
      </c>
      <c r="H35" s="39">
        <f t="shared" si="10"/>
        <v>255.331707262687</v>
      </c>
      <c r="I35" s="28">
        <f t="shared" si="9"/>
        <v>329.721149427159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174.892229032138</v>
      </c>
      <c r="E36" s="28">
        <f t="shared" si="7"/>
        <v>119.582097505187</v>
      </c>
      <c r="F36" s="36"/>
      <c r="G36" s="28">
        <f t="shared" si="8"/>
        <v>158.066464148801</v>
      </c>
      <c r="H36" s="39">
        <f t="shared" si="10"/>
        <v>85.7230077422442</v>
      </c>
      <c r="I36" s="28">
        <f t="shared" si="9"/>
        <v>72.3434564065572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983.322134975153</v>
      </c>
      <c r="E37" s="28">
        <f t="shared" si="7"/>
        <v>600.100515247474</v>
      </c>
      <c r="F37" s="36"/>
      <c r="G37" s="28">
        <f t="shared" si="8"/>
        <v>888.720178448932</v>
      </c>
      <c r="H37" s="39">
        <f t="shared" si="10"/>
        <v>430.184970726514</v>
      </c>
      <c r="I37" s="28">
        <f t="shared" si="9"/>
        <v>458.535207722419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71.2661026835941</v>
      </c>
      <c r="E38" s="28">
        <f t="shared" si="7"/>
        <v>53.5832486496661</v>
      </c>
      <c r="F38" s="36"/>
      <c r="G38" s="28">
        <f t="shared" si="8"/>
        <v>64.4098421479388</v>
      </c>
      <c r="H38" s="39">
        <f t="shared" si="10"/>
        <v>38.4114121986419</v>
      </c>
      <c r="I38" s="28">
        <f t="shared" si="9"/>
        <v>25.9984299492969</v>
      </c>
    </row>
    <row r="39" customFormat="1" ht="15.6" spans="1:9">
      <c r="A39" s="9" t="s">
        <v>25</v>
      </c>
      <c r="B39" s="37">
        <v>5.14</v>
      </c>
      <c r="C39" s="31">
        <v>2.06</v>
      </c>
      <c r="D39" s="28">
        <f t="shared" si="6"/>
        <v>88.1549282842268</v>
      </c>
      <c r="E39" s="28">
        <f t="shared" si="7"/>
        <v>30.1543829688269</v>
      </c>
      <c r="F39" s="36"/>
      <c r="G39" s="28">
        <f t="shared" si="8"/>
        <v>79.6738533683985</v>
      </c>
      <c r="H39" s="39">
        <f t="shared" si="10"/>
        <v>21.6163159756185</v>
      </c>
      <c r="I39" s="28">
        <f t="shared" si="9"/>
        <v>58.05753739278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92.0536242054876</v>
      </c>
      <c r="E40" s="28">
        <f t="shared" si="7"/>
        <v>42.7400480638603</v>
      </c>
      <c r="F40" s="36"/>
      <c r="G40" s="28">
        <f t="shared" si="8"/>
        <v>83.1974694974594</v>
      </c>
      <c r="H40" s="39">
        <f t="shared" si="10"/>
        <v>30.6384111628688</v>
      </c>
      <c r="I40" s="28">
        <f t="shared" si="9"/>
        <v>52.5590583345905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1.27999053435241</v>
      </c>
      <c r="E41" s="28">
        <f t="shared" si="7"/>
        <v>0.889171114661886</v>
      </c>
      <c r="F41" s="36"/>
      <c r="G41" s="28">
        <f t="shared" si="8"/>
        <v>1.15684715683876</v>
      </c>
      <c r="H41" s="39">
        <f t="shared" si="10"/>
        <v>0.63740663474342</v>
      </c>
      <c r="I41" s="28">
        <f t="shared" si="9"/>
        <v>0.519440522095335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18" workbookViewId="0">
      <selection activeCell="H25" sqref="H25:H41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17652159</v>
      </c>
      <c r="C3" s="26">
        <v>2794.31</v>
      </c>
      <c r="D3" s="27"/>
      <c r="E3" s="27"/>
      <c r="F3" s="27"/>
      <c r="G3" s="28">
        <f>SUM(G4:G20)</f>
        <v>2619.78409210331</v>
      </c>
      <c r="H3" s="29">
        <v>2522.54</v>
      </c>
      <c r="I3" s="28">
        <f>SUM(I4:I20)</f>
        <v>271.77</v>
      </c>
    </row>
    <row r="4" customFormat="1" ht="15.6" spans="1:9">
      <c r="A4" s="9" t="s">
        <v>11</v>
      </c>
      <c r="B4" s="30">
        <v>8076610</v>
      </c>
      <c r="C4" s="28">
        <f t="shared" ref="C4:C20" si="0">B4/B$3*C$3</f>
        <v>1278.51511472903</v>
      </c>
      <c r="D4" s="31">
        <v>1264.67</v>
      </c>
      <c r="E4" s="31">
        <v>1264.67</v>
      </c>
      <c r="F4" s="32">
        <f t="shared" ref="F4:F20" si="1">E4/D4</f>
        <v>1</v>
      </c>
      <c r="G4" s="28">
        <f t="shared" ref="G4:G20" si="2">C4*F4</f>
        <v>1278.51511472903</v>
      </c>
      <c r="H4" s="33">
        <f>G4</f>
        <v>1278.51511472903</v>
      </c>
      <c r="I4" s="34">
        <f t="shared" ref="I4:I20" si="3">C4-H4</f>
        <v>0</v>
      </c>
    </row>
    <row r="5" ht="15.6" spans="1:9">
      <c r="A5" s="9" t="s">
        <v>12</v>
      </c>
      <c r="B5" s="30">
        <v>676644</v>
      </c>
      <c r="C5" s="28">
        <f t="shared" si="0"/>
        <v>107.111719061674</v>
      </c>
      <c r="D5" s="31">
        <v>306.84</v>
      </c>
      <c r="E5" s="31">
        <v>284.54</v>
      </c>
      <c r="F5" s="32">
        <f t="shared" si="1"/>
        <v>0.927323686611915</v>
      </c>
      <c r="G5" s="28">
        <f t="shared" si="2"/>
        <v>99.3272341996113</v>
      </c>
      <c r="H5" s="28">
        <f t="shared" ref="H5:H20" si="4">G5/(G$3-G$4)*(H$3-H$4)</f>
        <v>92.125854853775</v>
      </c>
      <c r="I5" s="34">
        <f t="shared" si="3"/>
        <v>14.985864207899</v>
      </c>
    </row>
    <row r="6" ht="15.6" spans="1:9">
      <c r="A6" s="9" t="s">
        <v>13</v>
      </c>
      <c r="B6" s="30">
        <v>1048593</v>
      </c>
      <c r="C6" s="28">
        <f t="shared" si="0"/>
        <v>165.990681696783</v>
      </c>
      <c r="D6" s="31">
        <v>321.72</v>
      </c>
      <c r="E6" s="31">
        <v>316.82</v>
      </c>
      <c r="F6" s="32">
        <f t="shared" si="1"/>
        <v>0.984769364664926</v>
      </c>
      <c r="G6" s="28">
        <f t="shared" si="2"/>
        <v>163.462538154839</v>
      </c>
      <c r="H6" s="28">
        <f t="shared" si="4"/>
        <v>151.611249275491</v>
      </c>
      <c r="I6" s="34">
        <f t="shared" si="3"/>
        <v>14.3794324212918</v>
      </c>
    </row>
    <row r="7" ht="15.6" spans="1:9">
      <c r="A7" s="9" t="s">
        <v>14</v>
      </c>
      <c r="B7" s="30">
        <v>1545605</v>
      </c>
      <c r="C7" s="28">
        <f t="shared" si="0"/>
        <v>244.666927572429</v>
      </c>
      <c r="D7" s="31">
        <v>726.84</v>
      </c>
      <c r="E7" s="31">
        <v>646.5</v>
      </c>
      <c r="F7" s="32">
        <f t="shared" si="1"/>
        <v>0.88946673270596</v>
      </c>
      <c r="G7" s="28">
        <f t="shared" si="2"/>
        <v>217.623092669054</v>
      </c>
      <c r="H7" s="28">
        <f t="shared" si="4"/>
        <v>201.84507914283</v>
      </c>
      <c r="I7" s="34">
        <f t="shared" si="3"/>
        <v>42.8218484295993</v>
      </c>
    </row>
    <row r="8" ht="15.6" spans="1:9">
      <c r="A8" s="9" t="s">
        <v>15</v>
      </c>
      <c r="B8" s="30">
        <v>1876603</v>
      </c>
      <c r="C8" s="28">
        <f t="shared" si="0"/>
        <v>297.063409010195</v>
      </c>
      <c r="D8" s="31">
        <v>375.98</v>
      </c>
      <c r="E8" s="31">
        <v>322.4</v>
      </c>
      <c r="F8" s="32">
        <f t="shared" si="1"/>
        <v>0.857492419809564</v>
      </c>
      <c r="G8" s="28">
        <f t="shared" si="2"/>
        <v>254.729621429031</v>
      </c>
      <c r="H8" s="28">
        <f t="shared" si="4"/>
        <v>236.261326712949</v>
      </c>
      <c r="I8" s="34">
        <f t="shared" si="3"/>
        <v>60.8020822972465</v>
      </c>
    </row>
    <row r="9" ht="15.6" spans="1:9">
      <c r="A9" s="9" t="s">
        <v>16</v>
      </c>
      <c r="B9" s="30">
        <v>279610</v>
      </c>
      <c r="C9" s="28">
        <f t="shared" si="0"/>
        <v>44.2618389682531</v>
      </c>
      <c r="D9" s="31">
        <v>109.5</v>
      </c>
      <c r="E9" s="31">
        <v>104.82</v>
      </c>
      <c r="F9" s="32">
        <f t="shared" si="1"/>
        <v>0.957260273972603</v>
      </c>
      <c r="G9" s="28">
        <f t="shared" si="2"/>
        <v>42.3701000972812</v>
      </c>
      <c r="H9" s="28">
        <f t="shared" si="4"/>
        <v>39.2982017787557</v>
      </c>
      <c r="I9" s="34">
        <f t="shared" si="3"/>
        <v>4.96363718949742</v>
      </c>
    </row>
    <row r="10" ht="15.6" spans="1:9">
      <c r="A10" s="9" t="s">
        <v>17</v>
      </c>
      <c r="B10" s="30">
        <v>426800</v>
      </c>
      <c r="C10" s="28">
        <f t="shared" si="0"/>
        <v>67.5617927529431</v>
      </c>
      <c r="D10" s="31">
        <v>303.49</v>
      </c>
      <c r="E10" s="31">
        <v>277.88</v>
      </c>
      <c r="F10" s="32">
        <f t="shared" si="1"/>
        <v>0.915615012026755</v>
      </c>
      <c r="G10" s="28">
        <f t="shared" si="2"/>
        <v>61.8605916840352</v>
      </c>
      <c r="H10" s="28">
        <f t="shared" si="4"/>
        <v>57.3756023368098</v>
      </c>
      <c r="I10" s="34">
        <f t="shared" si="3"/>
        <v>10.1861904161334</v>
      </c>
    </row>
    <row r="11" ht="15.6" spans="1:9">
      <c r="A11" s="9" t="s">
        <v>18</v>
      </c>
      <c r="B11" s="30">
        <v>511380</v>
      </c>
      <c r="C11" s="28">
        <f t="shared" si="0"/>
        <v>80.9506784864106</v>
      </c>
      <c r="D11" s="31">
        <v>457.99</v>
      </c>
      <c r="E11" s="31">
        <v>368.66</v>
      </c>
      <c r="F11" s="32">
        <f t="shared" si="1"/>
        <v>0.804952073189371</v>
      </c>
      <c r="G11" s="28">
        <f t="shared" si="2"/>
        <v>65.1614164737225</v>
      </c>
      <c r="H11" s="28">
        <f t="shared" si="4"/>
        <v>60.4371121827535</v>
      </c>
      <c r="I11" s="34">
        <f t="shared" si="3"/>
        <v>20.5135663036571</v>
      </c>
    </row>
    <row r="12" ht="15.6" spans="1:9">
      <c r="A12" s="9" t="s">
        <v>19</v>
      </c>
      <c r="B12" s="30">
        <v>814322</v>
      </c>
      <c r="C12" s="28">
        <f t="shared" si="0"/>
        <v>128.90593767142</v>
      </c>
      <c r="D12" s="31">
        <v>779.83</v>
      </c>
      <c r="E12" s="31">
        <v>636.09</v>
      </c>
      <c r="F12" s="32">
        <f t="shared" si="1"/>
        <v>0.815677775925522</v>
      </c>
      <c r="G12" s="28">
        <f t="shared" si="2"/>
        <v>105.145708543418</v>
      </c>
      <c r="H12" s="28">
        <f t="shared" si="4"/>
        <v>97.5224807357636</v>
      </c>
      <c r="I12" s="34">
        <f t="shared" si="3"/>
        <v>31.3834569356567</v>
      </c>
    </row>
    <row r="13" ht="15.6" spans="1:9">
      <c r="A13" s="9" t="s">
        <v>20</v>
      </c>
      <c r="B13" s="30">
        <v>502647</v>
      </c>
      <c r="C13" s="28">
        <f t="shared" si="0"/>
        <v>79.5682578301045</v>
      </c>
      <c r="D13" s="31">
        <v>373.21</v>
      </c>
      <c r="E13" s="31">
        <v>343.35</v>
      </c>
      <c r="F13" s="32">
        <f t="shared" si="1"/>
        <v>0.91999142573886</v>
      </c>
      <c r="G13" s="28">
        <f t="shared" si="2"/>
        <v>73.2021149646751</v>
      </c>
      <c r="H13" s="28">
        <f t="shared" si="4"/>
        <v>67.8948474964322</v>
      </c>
      <c r="I13" s="34">
        <f t="shared" si="3"/>
        <v>11.6734103336723</v>
      </c>
    </row>
    <row r="14" ht="15.6" spans="1:9">
      <c r="A14" s="9" t="s">
        <v>21</v>
      </c>
      <c r="B14" s="30">
        <v>601532</v>
      </c>
      <c r="C14" s="28">
        <f t="shared" si="0"/>
        <v>95.2216033698767</v>
      </c>
      <c r="D14" s="31">
        <v>221.55</v>
      </c>
      <c r="E14" s="31">
        <v>178.75</v>
      </c>
      <c r="F14" s="32">
        <f t="shared" si="1"/>
        <v>0.806815617242157</v>
      </c>
      <c r="G14" s="28">
        <f t="shared" si="2"/>
        <v>76.826276697655</v>
      </c>
      <c r="H14" s="28">
        <f t="shared" si="4"/>
        <v>71.2562518531481</v>
      </c>
      <c r="I14" s="34">
        <f t="shared" si="3"/>
        <v>23.9653515167287</v>
      </c>
    </row>
    <row r="15" ht="15.6" spans="1:9">
      <c r="A15" s="9" t="s">
        <v>22</v>
      </c>
      <c r="B15" s="30">
        <v>168658</v>
      </c>
      <c r="C15" s="28">
        <f t="shared" si="0"/>
        <v>26.6983056282237</v>
      </c>
      <c r="D15" s="31">
        <v>160.16</v>
      </c>
      <c r="E15" s="31">
        <v>150</v>
      </c>
      <c r="F15" s="32">
        <f t="shared" si="1"/>
        <v>0.936563436563437</v>
      </c>
      <c r="G15" s="28">
        <f t="shared" si="2"/>
        <v>25.0046568695901</v>
      </c>
      <c r="H15" s="28">
        <f t="shared" si="4"/>
        <v>23.1917802604568</v>
      </c>
      <c r="I15" s="34">
        <f t="shared" si="3"/>
        <v>3.50652536776696</v>
      </c>
    </row>
    <row r="16" ht="15.6" spans="1:9">
      <c r="A16" s="9" t="s">
        <v>23</v>
      </c>
      <c r="B16" s="30">
        <v>804736</v>
      </c>
      <c r="C16" s="28">
        <f t="shared" si="0"/>
        <v>127.388488408698</v>
      </c>
      <c r="D16" s="31">
        <v>530.54</v>
      </c>
      <c r="E16" s="31">
        <v>472.16</v>
      </c>
      <c r="F16" s="32">
        <f t="shared" si="1"/>
        <v>0.889961171636446</v>
      </c>
      <c r="G16" s="28">
        <f t="shared" si="2"/>
        <v>113.370808397201</v>
      </c>
      <c r="H16" s="28">
        <f t="shared" si="4"/>
        <v>105.151248025957</v>
      </c>
      <c r="I16" s="34">
        <f t="shared" si="3"/>
        <v>22.237240382741</v>
      </c>
    </row>
    <row r="17" ht="15.6" spans="1:9">
      <c r="A17" s="9" t="s">
        <v>24</v>
      </c>
      <c r="B17" s="30">
        <v>112203</v>
      </c>
      <c r="C17" s="28">
        <f t="shared" si="0"/>
        <v>17.7615647428737</v>
      </c>
      <c r="D17" s="31">
        <v>65.6</v>
      </c>
      <c r="E17" s="31">
        <v>59</v>
      </c>
      <c r="F17" s="32">
        <f t="shared" si="1"/>
        <v>0.899390243902439</v>
      </c>
      <c r="G17" s="28">
        <f t="shared" si="2"/>
        <v>15.9745780461821</v>
      </c>
      <c r="H17" s="28">
        <f t="shared" si="4"/>
        <v>14.8163962310211</v>
      </c>
      <c r="I17" s="34">
        <f t="shared" si="3"/>
        <v>2.94516851185253</v>
      </c>
    </row>
    <row r="18" ht="15.6" spans="1:9">
      <c r="A18" s="9" t="s">
        <v>25</v>
      </c>
      <c r="B18" s="30">
        <v>100127</v>
      </c>
      <c r="C18" s="28">
        <f t="shared" si="0"/>
        <v>15.8499522562651</v>
      </c>
      <c r="D18" s="31">
        <v>85.54</v>
      </c>
      <c r="E18" s="31">
        <v>78.23</v>
      </c>
      <c r="F18" s="32">
        <f t="shared" si="1"/>
        <v>0.914542903904606</v>
      </c>
      <c r="G18" s="28">
        <f t="shared" si="2"/>
        <v>14.495461363194</v>
      </c>
      <c r="H18" s="28">
        <f t="shared" si="4"/>
        <v>13.444517813719</v>
      </c>
      <c r="I18" s="34">
        <f t="shared" si="3"/>
        <v>2.40543444254604</v>
      </c>
    </row>
    <row r="19" ht="15.6" spans="1:9">
      <c r="A19" s="9" t="s">
        <v>26</v>
      </c>
      <c r="B19" s="30">
        <v>104665</v>
      </c>
      <c r="C19" s="28">
        <f t="shared" si="0"/>
        <v>16.5683107743364</v>
      </c>
      <c r="D19" s="31">
        <v>76.55</v>
      </c>
      <c r="E19" s="31">
        <v>57.86</v>
      </c>
      <c r="F19" s="32">
        <f t="shared" si="1"/>
        <v>0.755845852384063</v>
      </c>
      <c r="G19" s="28">
        <f t="shared" si="2"/>
        <v>12.5230889797924</v>
      </c>
      <c r="H19" s="28">
        <f t="shared" si="4"/>
        <v>11.6151455033445</v>
      </c>
      <c r="I19" s="34">
        <f t="shared" si="3"/>
        <v>4.95316527099193</v>
      </c>
    </row>
    <row r="20" customFormat="1" ht="15.6" spans="1:9">
      <c r="A20" s="9" t="s">
        <v>27</v>
      </c>
      <c r="B20" s="30">
        <v>1424</v>
      </c>
      <c r="C20" s="28">
        <f t="shared" si="0"/>
        <v>0.225417040487795</v>
      </c>
      <c r="D20" s="31">
        <v>16.04</v>
      </c>
      <c r="E20" s="31">
        <v>13.64</v>
      </c>
      <c r="F20" s="32">
        <f t="shared" si="1"/>
        <v>0.850374064837905</v>
      </c>
      <c r="G20" s="28">
        <f t="shared" si="2"/>
        <v>0.191688805003337</v>
      </c>
      <c r="H20" s="28">
        <f t="shared" si="4"/>
        <v>0.177791067768402</v>
      </c>
      <c r="I20" s="34">
        <f t="shared" si="3"/>
        <v>0.0476259727193933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18288.211507146</v>
      </c>
      <c r="E24" s="28">
        <f t="shared" si="5"/>
        <v>15749.2706836973</v>
      </c>
      <c r="F24" s="36"/>
      <c r="G24" s="29">
        <v>16394.73</v>
      </c>
      <c r="H24" s="29">
        <v>12998.74</v>
      </c>
      <c r="I24" s="28">
        <f t="shared" si="5"/>
        <v>3395.99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9972.4178948864</v>
      </c>
      <c r="E25" s="28">
        <f t="shared" ref="E25:E41" si="7">H4*C25</f>
        <v>9972.4178948864</v>
      </c>
      <c r="F25" s="36"/>
      <c r="G25" s="28">
        <f t="shared" ref="G25:G41" si="8">D25/D$24*G$24</f>
        <v>8939.91732160063</v>
      </c>
      <c r="H25" s="38">
        <f>G25</f>
        <v>8939.91732160063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535.55859530837</v>
      </c>
      <c r="E26" s="28">
        <f t="shared" si="7"/>
        <v>414.566346841988</v>
      </c>
      <c r="F26" s="36"/>
      <c r="G26" s="28">
        <f t="shared" si="8"/>
        <v>480.109198530929</v>
      </c>
      <c r="H26" s="39">
        <f t="shared" ref="H26:H41" si="10">E26/(E$24-E$25)*(H$24-H$25)</f>
        <v>291.274739339477</v>
      </c>
      <c r="I26" s="28">
        <f t="shared" si="9"/>
        <v>188.834459191452</v>
      </c>
    </row>
    <row r="27" customFormat="1" ht="15.6" spans="1:9">
      <c r="A27" s="9" t="s">
        <v>13</v>
      </c>
      <c r="B27" s="37">
        <v>6.02</v>
      </c>
      <c r="C27" s="31">
        <v>5.68</v>
      </c>
      <c r="D27" s="28">
        <f t="shared" si="6"/>
        <v>999.263903814633</v>
      </c>
      <c r="E27" s="28">
        <f t="shared" si="7"/>
        <v>861.151895884789</v>
      </c>
      <c r="F27" s="36"/>
      <c r="G27" s="28">
        <f t="shared" si="8"/>
        <v>895.804485604588</v>
      </c>
      <c r="H27" s="39">
        <f t="shared" si="10"/>
        <v>605.04620289679</v>
      </c>
      <c r="I27" s="28">
        <f t="shared" si="9"/>
        <v>290.758282707798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1223.33463786214</v>
      </c>
      <c r="E28" s="28">
        <f t="shared" si="7"/>
        <v>968.856379885582</v>
      </c>
      <c r="F28" s="36"/>
      <c r="G28" s="28">
        <f t="shared" si="8"/>
        <v>1096.67591494995</v>
      </c>
      <c r="H28" s="39">
        <f t="shared" si="10"/>
        <v>680.719483523645</v>
      </c>
      <c r="I28" s="28">
        <f t="shared" si="9"/>
        <v>415.956431426308</v>
      </c>
    </row>
    <row r="29" customFormat="1" ht="15.6" spans="1:9">
      <c r="A29" s="9" t="s">
        <v>15</v>
      </c>
      <c r="B29" s="37">
        <v>5.86</v>
      </c>
      <c r="C29" s="31">
        <v>5.18</v>
      </c>
      <c r="D29" s="28">
        <f t="shared" si="6"/>
        <v>1740.79157679974</v>
      </c>
      <c r="E29" s="28">
        <f t="shared" si="7"/>
        <v>1223.83367237307</v>
      </c>
      <c r="F29" s="36"/>
      <c r="G29" s="28">
        <f t="shared" si="8"/>
        <v>1560.55762351361</v>
      </c>
      <c r="H29" s="39">
        <f t="shared" si="10"/>
        <v>859.866790034483</v>
      </c>
      <c r="I29" s="28">
        <f t="shared" si="9"/>
        <v>700.690833479127</v>
      </c>
    </row>
    <row r="30" customFormat="1" ht="15.6" spans="1:9">
      <c r="A30" s="9" t="s">
        <v>16</v>
      </c>
      <c r="B30" s="37">
        <v>5.15</v>
      </c>
      <c r="C30" s="31">
        <v>4.55</v>
      </c>
      <c r="D30" s="28">
        <f t="shared" si="6"/>
        <v>227.948470686504</v>
      </c>
      <c r="E30" s="28">
        <f t="shared" si="7"/>
        <v>178.806818093338</v>
      </c>
      <c r="F30" s="36"/>
      <c r="G30" s="28">
        <f t="shared" si="8"/>
        <v>204.347682076941</v>
      </c>
      <c r="H30" s="39">
        <f t="shared" si="10"/>
        <v>125.629853288862</v>
      </c>
      <c r="I30" s="28">
        <f t="shared" si="9"/>
        <v>78.7178287880794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304.028067388244</v>
      </c>
      <c r="E31" s="28">
        <f t="shared" si="7"/>
        <v>229.502409347239</v>
      </c>
      <c r="F31" s="36"/>
      <c r="G31" s="28">
        <f t="shared" si="8"/>
        <v>272.55032977415</v>
      </c>
      <c r="H31" s="39">
        <f t="shared" si="10"/>
        <v>161.248627558952</v>
      </c>
      <c r="I31" s="28">
        <f t="shared" si="9"/>
        <v>111.301702215199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420.943528129335</v>
      </c>
      <c r="E32" s="28">
        <f t="shared" si="7"/>
        <v>205.486181421362</v>
      </c>
      <c r="F32" s="36"/>
      <c r="G32" s="28">
        <f t="shared" si="8"/>
        <v>377.360874584768</v>
      </c>
      <c r="H32" s="39">
        <f t="shared" si="10"/>
        <v>144.374801252704</v>
      </c>
      <c r="I32" s="28">
        <f t="shared" si="9"/>
        <v>232.986073332064</v>
      </c>
    </row>
    <row r="33" customFormat="1" ht="15.6" spans="1:9">
      <c r="A33" s="9" t="s">
        <v>19</v>
      </c>
      <c r="B33" s="37">
        <v>5.06</v>
      </c>
      <c r="C33" s="31">
        <v>3.73</v>
      </c>
      <c r="D33" s="28">
        <f t="shared" si="6"/>
        <v>652.264044617386</v>
      </c>
      <c r="E33" s="28">
        <f t="shared" si="7"/>
        <v>363.758853144398</v>
      </c>
      <c r="F33" s="36"/>
      <c r="G33" s="28">
        <f t="shared" si="8"/>
        <v>584.731475575481</v>
      </c>
      <c r="H33" s="39">
        <f t="shared" si="10"/>
        <v>255.577342297989</v>
      </c>
      <c r="I33" s="28">
        <f t="shared" si="9"/>
        <v>329.154133277492</v>
      </c>
    </row>
    <row r="34" customFormat="1" ht="15.6" spans="1:9">
      <c r="A34" s="9" t="s">
        <v>20</v>
      </c>
      <c r="B34" s="37">
        <v>5.2</v>
      </c>
      <c r="C34" s="31">
        <v>4.4</v>
      </c>
      <c r="D34" s="28">
        <f t="shared" si="6"/>
        <v>413.754940716544</v>
      </c>
      <c r="E34" s="28">
        <f t="shared" si="7"/>
        <v>298.737328984302</v>
      </c>
      <c r="F34" s="36"/>
      <c r="G34" s="28">
        <f t="shared" si="8"/>
        <v>370.916562101393</v>
      </c>
      <c r="H34" s="39">
        <f t="shared" si="10"/>
        <v>209.893152914411</v>
      </c>
      <c r="I34" s="28">
        <f t="shared" si="9"/>
        <v>161.023409186982</v>
      </c>
    </row>
    <row r="35" customFormat="1" ht="15.6" spans="1:9">
      <c r="A35" s="9" t="s">
        <v>21</v>
      </c>
      <c r="B35" s="37">
        <v>6.19</v>
      </c>
      <c r="C35" s="31">
        <v>4.52</v>
      </c>
      <c r="D35" s="28">
        <f t="shared" si="6"/>
        <v>589.421724859537</v>
      </c>
      <c r="E35" s="28">
        <f t="shared" si="7"/>
        <v>322.078258376229</v>
      </c>
      <c r="F35" s="36"/>
      <c r="G35" s="28">
        <f t="shared" si="8"/>
        <v>528.395575009096</v>
      </c>
      <c r="H35" s="39">
        <f t="shared" si="10"/>
        <v>226.292513779962</v>
      </c>
      <c r="I35" s="28">
        <f t="shared" si="9"/>
        <v>302.103061229134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161.257765994471</v>
      </c>
      <c r="E36" s="28">
        <f t="shared" si="7"/>
        <v>109.465202829356</v>
      </c>
      <c r="F36" s="36"/>
      <c r="G36" s="28">
        <f t="shared" si="8"/>
        <v>144.561841536527</v>
      </c>
      <c r="H36" s="39">
        <f t="shared" si="10"/>
        <v>76.9103634767932</v>
      </c>
      <c r="I36" s="28">
        <f t="shared" si="9"/>
        <v>67.6514780597339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817.834095583843</v>
      </c>
      <c r="E37" s="28">
        <f t="shared" si="7"/>
        <v>484.747253399663</v>
      </c>
      <c r="F37" s="36"/>
      <c r="G37" s="28">
        <f t="shared" si="8"/>
        <v>733.159126940987</v>
      </c>
      <c r="H37" s="39">
        <f t="shared" si="10"/>
        <v>340.583916072982</v>
      </c>
      <c r="I37" s="28">
        <f t="shared" si="9"/>
        <v>392.575210868005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67.4939460229199</v>
      </c>
      <c r="E38" s="28">
        <f t="shared" si="7"/>
        <v>50.3757471854718</v>
      </c>
      <c r="F38" s="36"/>
      <c r="G38" s="28">
        <f t="shared" si="8"/>
        <v>60.505917773751</v>
      </c>
      <c r="H38" s="39">
        <f t="shared" si="10"/>
        <v>35.3940515004523</v>
      </c>
      <c r="I38" s="28">
        <f t="shared" si="9"/>
        <v>25.1118662732987</v>
      </c>
    </row>
    <row r="39" customFormat="1" ht="15.6" spans="1:9">
      <c r="A39" s="9" t="s">
        <v>25</v>
      </c>
      <c r="B39" s="37">
        <v>5.14</v>
      </c>
      <c r="C39" s="31">
        <v>2.06</v>
      </c>
      <c r="D39" s="28">
        <f t="shared" si="6"/>
        <v>81.4687545972025</v>
      </c>
      <c r="E39" s="28">
        <f t="shared" si="7"/>
        <v>27.6957066962612</v>
      </c>
      <c r="F39" s="36"/>
      <c r="G39" s="28">
        <f t="shared" si="8"/>
        <v>73.033835732679</v>
      </c>
      <c r="H39" s="39">
        <f t="shared" si="10"/>
        <v>19.4590318539552</v>
      </c>
      <c r="I39" s="28">
        <f t="shared" si="9"/>
        <v>53.5748038787238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79.5278917168149</v>
      </c>
      <c r="E40" s="28">
        <f t="shared" si="7"/>
        <v>37.1684656107024</v>
      </c>
      <c r="F40" s="36"/>
      <c r="G40" s="28">
        <f t="shared" si="8"/>
        <v>71.293921314118</v>
      </c>
      <c r="H40" s="39">
        <f t="shared" si="10"/>
        <v>26.1146019566612</v>
      </c>
      <c r="I40" s="28">
        <f t="shared" si="9"/>
        <v>45.1793193574568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0.901668161951181</v>
      </c>
      <c r="E41" s="28">
        <f t="shared" si="7"/>
        <v>0.622268737189407</v>
      </c>
      <c r="F41" s="36"/>
      <c r="G41" s="28">
        <f t="shared" si="8"/>
        <v>0.808313380398605</v>
      </c>
      <c r="H41" s="39">
        <f t="shared" si="10"/>
        <v>0.437206651250527</v>
      </c>
      <c r="I41" s="28">
        <f t="shared" si="9"/>
        <v>0.371106729148078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24" workbookViewId="0">
      <selection activeCell="C25" sqref="C25:C41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9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9">
      <c r="A3" s="9" t="s">
        <v>10</v>
      </c>
      <c r="B3" s="10">
        <f>SUM(B4:B20)</f>
        <v>20071826</v>
      </c>
      <c r="C3" s="26">
        <v>3338.59</v>
      </c>
      <c r="D3" s="27"/>
      <c r="E3" s="27"/>
      <c r="F3" s="27"/>
      <c r="G3" s="28">
        <f>SUM(G4:G20)</f>
        <v>3105.24821776848</v>
      </c>
      <c r="H3" s="29">
        <v>3024.29</v>
      </c>
      <c r="I3" s="28">
        <f>SUM(I4:I20)</f>
        <v>314.299999999999</v>
      </c>
    </row>
    <row r="4" customFormat="1" ht="15.6" spans="1:9">
      <c r="A4" s="9" t="s">
        <v>11</v>
      </c>
      <c r="B4" s="30">
        <v>7950051</v>
      </c>
      <c r="C4" s="28">
        <f t="shared" ref="C4:C20" si="0">B4/B$3*C$3</f>
        <v>1322.34908613148</v>
      </c>
      <c r="D4" s="31">
        <v>1326.97</v>
      </c>
      <c r="E4" s="31">
        <v>1326.97</v>
      </c>
      <c r="F4" s="32">
        <f t="shared" ref="F4:F20" si="1">E4/D4</f>
        <v>1</v>
      </c>
      <c r="G4" s="28">
        <f t="shared" ref="G4:G20" si="2">C4*F4</f>
        <v>1322.34908613148</v>
      </c>
      <c r="H4" s="33">
        <f>G4</f>
        <v>1322.34908613148</v>
      </c>
      <c r="I4" s="34">
        <f t="shared" ref="I4:I20" si="3">C4-H4</f>
        <v>0</v>
      </c>
    </row>
    <row r="5" ht="15.6" spans="1:9">
      <c r="A5" s="9" t="s">
        <v>12</v>
      </c>
      <c r="B5" s="30">
        <v>819804</v>
      </c>
      <c r="C5" s="28">
        <f t="shared" si="0"/>
        <v>136.359763001134</v>
      </c>
      <c r="D5" s="31">
        <v>299.04</v>
      </c>
      <c r="E5" s="31">
        <v>276.62</v>
      </c>
      <c r="F5" s="32">
        <f t="shared" si="1"/>
        <v>0.925026752273943</v>
      </c>
      <c r="G5" s="28">
        <f t="shared" si="2"/>
        <v>126.136428709784</v>
      </c>
      <c r="H5" s="28">
        <f t="shared" ref="H5:H20" si="4">G5/(G$3-G$4)*(H$3-H$4)</f>
        <v>120.408802125183</v>
      </c>
      <c r="I5" s="34">
        <f t="shared" si="3"/>
        <v>15.9509608759508</v>
      </c>
    </row>
    <row r="6" ht="15.6" spans="1:9">
      <c r="A6" s="9" t="s">
        <v>13</v>
      </c>
      <c r="B6" s="30">
        <v>1145296</v>
      </c>
      <c r="C6" s="28">
        <f t="shared" si="0"/>
        <v>190.49954760668</v>
      </c>
      <c r="D6" s="31">
        <v>328.36</v>
      </c>
      <c r="E6" s="31">
        <v>323.71</v>
      </c>
      <c r="F6" s="32">
        <f t="shared" si="1"/>
        <v>0.985838713607017</v>
      </c>
      <c r="G6" s="28">
        <f t="shared" si="2"/>
        <v>187.801828955288</v>
      </c>
      <c r="H6" s="28">
        <f t="shared" si="4"/>
        <v>179.274088324263</v>
      </c>
      <c r="I6" s="34">
        <f t="shared" si="3"/>
        <v>11.2254592824176</v>
      </c>
    </row>
    <row r="7" ht="15.6" spans="1:9">
      <c r="A7" s="9" t="s">
        <v>14</v>
      </c>
      <c r="B7" s="30">
        <v>1624837</v>
      </c>
      <c r="C7" s="28">
        <f t="shared" si="0"/>
        <v>270.262633794753</v>
      </c>
      <c r="D7" s="31">
        <v>748.87</v>
      </c>
      <c r="E7" s="31">
        <v>660.72</v>
      </c>
      <c r="F7" s="32">
        <f t="shared" si="1"/>
        <v>0.882289315902627</v>
      </c>
      <c r="G7" s="28">
        <f t="shared" si="2"/>
        <v>238.449834284815</v>
      </c>
      <c r="H7" s="28">
        <f t="shared" si="4"/>
        <v>227.62225953965</v>
      </c>
      <c r="I7" s="34">
        <f t="shared" si="3"/>
        <v>42.6403742551025</v>
      </c>
    </row>
    <row r="8" ht="15.6" spans="1:9">
      <c r="A8" s="9" t="s">
        <v>15</v>
      </c>
      <c r="B8" s="30">
        <v>2195958</v>
      </c>
      <c r="C8" s="28">
        <f t="shared" si="0"/>
        <v>365.258418402989</v>
      </c>
      <c r="D8" s="31">
        <v>386.78</v>
      </c>
      <c r="E8" s="31">
        <v>332.44</v>
      </c>
      <c r="F8" s="32">
        <f t="shared" si="1"/>
        <v>0.85950669631315</v>
      </c>
      <c r="G8" s="28">
        <f t="shared" si="2"/>
        <v>313.94205650212</v>
      </c>
      <c r="H8" s="28">
        <f t="shared" si="4"/>
        <v>299.686516788189</v>
      </c>
      <c r="I8" s="34">
        <f t="shared" si="3"/>
        <v>65.5719016148002</v>
      </c>
    </row>
    <row r="9" ht="15.6" spans="1:9">
      <c r="A9" s="9" t="s">
        <v>16</v>
      </c>
      <c r="B9" s="30">
        <v>330469</v>
      </c>
      <c r="C9" s="28">
        <f t="shared" si="0"/>
        <v>54.9676197227896</v>
      </c>
      <c r="D9" s="31">
        <v>110.02</v>
      </c>
      <c r="E9" s="31">
        <v>105.74</v>
      </c>
      <c r="F9" s="32">
        <f t="shared" si="1"/>
        <v>0.961097982185057</v>
      </c>
      <c r="G9" s="28">
        <f t="shared" si="2"/>
        <v>52.8292684010886</v>
      </c>
      <c r="H9" s="28">
        <f t="shared" si="4"/>
        <v>50.4303870847699</v>
      </c>
      <c r="I9" s="34">
        <f t="shared" si="3"/>
        <v>4.53723263801965</v>
      </c>
    </row>
    <row r="10" ht="15.6" spans="1:9">
      <c r="A10" s="9" t="s">
        <v>17</v>
      </c>
      <c r="B10" s="30">
        <v>781832</v>
      </c>
      <c r="C10" s="28">
        <f t="shared" si="0"/>
        <v>130.043798550266</v>
      </c>
      <c r="D10" s="31">
        <v>335.57</v>
      </c>
      <c r="E10" s="31">
        <v>307.06</v>
      </c>
      <c r="F10" s="32">
        <f t="shared" si="1"/>
        <v>0.915040081056113</v>
      </c>
      <c r="G10" s="28">
        <f t="shared" si="2"/>
        <v>118.995287966281</v>
      </c>
      <c r="H10" s="28">
        <f t="shared" si="4"/>
        <v>113.591927638346</v>
      </c>
      <c r="I10" s="34">
        <f t="shared" si="3"/>
        <v>16.4518709119208</v>
      </c>
    </row>
    <row r="11" ht="15.6" spans="1:9">
      <c r="A11" s="9" t="s">
        <v>18</v>
      </c>
      <c r="B11" s="30">
        <v>848012</v>
      </c>
      <c r="C11" s="28">
        <f t="shared" si="0"/>
        <v>141.05166032627</v>
      </c>
      <c r="D11" s="31">
        <v>490.26</v>
      </c>
      <c r="E11" s="31">
        <v>395.2</v>
      </c>
      <c r="F11" s="32">
        <f t="shared" si="1"/>
        <v>0.806102884183902</v>
      </c>
      <c r="G11" s="28">
        <f t="shared" si="2"/>
        <v>113.702150207935</v>
      </c>
      <c r="H11" s="28">
        <f t="shared" si="4"/>
        <v>108.53914167092</v>
      </c>
      <c r="I11" s="34">
        <f t="shared" si="3"/>
        <v>32.5125186553507</v>
      </c>
    </row>
    <row r="12" ht="15.6" spans="1:9">
      <c r="A12" s="9" t="s">
        <v>19</v>
      </c>
      <c r="B12" s="30">
        <v>934579</v>
      </c>
      <c r="C12" s="28">
        <f t="shared" si="0"/>
        <v>155.450535671742</v>
      </c>
      <c r="D12" s="31">
        <v>889.41</v>
      </c>
      <c r="E12" s="31">
        <v>775.83</v>
      </c>
      <c r="F12" s="32">
        <f t="shared" si="1"/>
        <v>0.872297365669376</v>
      </c>
      <c r="G12" s="28">
        <f t="shared" si="2"/>
        <v>135.599092758354</v>
      </c>
      <c r="H12" s="28">
        <f t="shared" si="4"/>
        <v>129.44178375195</v>
      </c>
      <c r="I12" s="34">
        <f t="shared" si="3"/>
        <v>26.0087519197925</v>
      </c>
    </row>
    <row r="13" ht="15.6" spans="1:9">
      <c r="A13" s="9" t="s">
        <v>20</v>
      </c>
      <c r="B13" s="30">
        <v>600848</v>
      </c>
      <c r="C13" s="28">
        <f t="shared" si="0"/>
        <v>99.9403404712655</v>
      </c>
      <c r="D13" s="31">
        <v>373.71</v>
      </c>
      <c r="E13" s="31">
        <v>328.86</v>
      </c>
      <c r="F13" s="32">
        <f t="shared" si="1"/>
        <v>0.879987155816007</v>
      </c>
      <c r="G13" s="28">
        <f t="shared" si="2"/>
        <v>87.9462159625924</v>
      </c>
      <c r="H13" s="28">
        <f t="shared" si="4"/>
        <v>83.9527377127735</v>
      </c>
      <c r="I13" s="34">
        <f t="shared" si="3"/>
        <v>15.9876027584921</v>
      </c>
    </row>
    <row r="14" ht="15.6" spans="1:9">
      <c r="A14" s="9" t="s">
        <v>21</v>
      </c>
      <c r="B14" s="30">
        <v>864426</v>
      </c>
      <c r="C14" s="28">
        <f t="shared" si="0"/>
        <v>143.781836258445</v>
      </c>
      <c r="D14" s="31">
        <v>222.03</v>
      </c>
      <c r="E14" s="31">
        <v>180.54</v>
      </c>
      <c r="F14" s="32">
        <f t="shared" si="1"/>
        <v>0.813133360356708</v>
      </c>
      <c r="G14" s="28">
        <f t="shared" si="2"/>
        <v>116.913807675087</v>
      </c>
      <c r="H14" s="28">
        <f t="shared" si="4"/>
        <v>111.604963594149</v>
      </c>
      <c r="I14" s="34">
        <f t="shared" si="3"/>
        <v>32.1768726642964</v>
      </c>
    </row>
    <row r="15" ht="15.6" spans="1:9">
      <c r="A15" s="9" t="s">
        <v>22</v>
      </c>
      <c r="B15" s="30">
        <v>224118</v>
      </c>
      <c r="C15" s="28">
        <f t="shared" si="0"/>
        <v>37.2780290951107</v>
      </c>
      <c r="D15" s="31">
        <v>158.77</v>
      </c>
      <c r="E15" s="31">
        <v>148.62</v>
      </c>
      <c r="F15" s="32">
        <f t="shared" si="1"/>
        <v>0.936071046167412</v>
      </c>
      <c r="G15" s="28">
        <f t="shared" si="2"/>
        <v>34.8948836941195</v>
      </c>
      <c r="H15" s="28">
        <f t="shared" si="4"/>
        <v>33.3103702783098</v>
      </c>
      <c r="I15" s="34">
        <f t="shared" si="3"/>
        <v>3.96765881680093</v>
      </c>
    </row>
    <row r="16" ht="15.6" spans="1:9">
      <c r="A16" s="9" t="s">
        <v>23</v>
      </c>
      <c r="B16" s="30">
        <v>1318532</v>
      </c>
      <c r="C16" s="28">
        <f t="shared" si="0"/>
        <v>219.314264177061</v>
      </c>
      <c r="D16" s="31">
        <v>539.68</v>
      </c>
      <c r="E16" s="31">
        <v>480.29</v>
      </c>
      <c r="F16" s="32">
        <f t="shared" si="1"/>
        <v>0.889953305662615</v>
      </c>
      <c r="G16" s="28">
        <f t="shared" si="2"/>
        <v>195.179454383339</v>
      </c>
      <c r="H16" s="28">
        <f t="shared" si="4"/>
        <v>186.316709154791</v>
      </c>
      <c r="I16" s="34">
        <f t="shared" si="3"/>
        <v>32.9975550222703</v>
      </c>
    </row>
    <row r="17" ht="15.6" spans="1:9">
      <c r="A17" s="9" t="s">
        <v>24</v>
      </c>
      <c r="B17" s="30">
        <v>154002</v>
      </c>
      <c r="C17" s="28">
        <f t="shared" si="0"/>
        <v>25.6154839714135</v>
      </c>
      <c r="D17" s="31">
        <v>65.8</v>
      </c>
      <c r="E17" s="31">
        <v>59.3</v>
      </c>
      <c r="F17" s="32">
        <f t="shared" si="1"/>
        <v>0.901215805471125</v>
      </c>
      <c r="G17" s="28">
        <f t="shared" si="2"/>
        <v>23.0850790198301</v>
      </c>
      <c r="H17" s="28">
        <f t="shared" si="4"/>
        <v>22.0368274270582</v>
      </c>
      <c r="I17" s="34">
        <f t="shared" si="3"/>
        <v>3.57865654435522</v>
      </c>
    </row>
    <row r="18" ht="15.6" spans="1:9">
      <c r="A18" s="9" t="s">
        <v>25</v>
      </c>
      <c r="B18" s="30">
        <v>131787</v>
      </c>
      <c r="C18" s="28">
        <f t="shared" si="0"/>
        <v>21.9204152292871</v>
      </c>
      <c r="D18" s="31">
        <v>92.72</v>
      </c>
      <c r="E18" s="31">
        <v>80.15</v>
      </c>
      <c r="F18" s="32">
        <f t="shared" si="1"/>
        <v>0.864430543572045</v>
      </c>
      <c r="G18" s="28">
        <f t="shared" si="2"/>
        <v>18.9486764519775</v>
      </c>
      <c r="H18" s="28">
        <f t="shared" si="4"/>
        <v>18.0882514018991</v>
      </c>
      <c r="I18" s="34">
        <f t="shared" si="3"/>
        <v>3.83216382738801</v>
      </c>
    </row>
    <row r="19" ht="15.6" spans="1:9">
      <c r="A19" s="9" t="s">
        <v>26</v>
      </c>
      <c r="B19" s="30">
        <v>145495</v>
      </c>
      <c r="C19" s="28">
        <f t="shared" si="0"/>
        <v>24.2004963599226</v>
      </c>
      <c r="D19" s="31">
        <v>82.84</v>
      </c>
      <c r="E19" s="31">
        <v>62.38</v>
      </c>
      <c r="F19" s="32">
        <f t="shared" si="1"/>
        <v>0.753017865765331</v>
      </c>
      <c r="G19" s="28">
        <f t="shared" si="2"/>
        <v>18.2234061194106</v>
      </c>
      <c r="H19" s="28">
        <f t="shared" si="4"/>
        <v>17.3959142804617</v>
      </c>
      <c r="I19" s="34">
        <f t="shared" si="3"/>
        <v>6.80458207946093</v>
      </c>
    </row>
    <row r="20" customFormat="1" ht="15.6" spans="1:9">
      <c r="A20" s="9" t="s">
        <v>27</v>
      </c>
      <c r="B20" s="30">
        <v>1780</v>
      </c>
      <c r="C20" s="28">
        <f t="shared" si="0"/>
        <v>0.296071229393878</v>
      </c>
      <c r="D20" s="31">
        <v>16</v>
      </c>
      <c r="E20" s="31">
        <v>13.6</v>
      </c>
      <c r="F20" s="32">
        <f t="shared" si="1"/>
        <v>0.85</v>
      </c>
      <c r="G20" s="28">
        <f t="shared" si="2"/>
        <v>0.251660544984796</v>
      </c>
      <c r="H20" s="28">
        <f t="shared" si="4"/>
        <v>0.240233095813341</v>
      </c>
      <c r="I20" s="34">
        <f t="shared" si="3"/>
        <v>0.055838133580537</v>
      </c>
    </row>
    <row r="22" customFormat="1" ht="29.5" customHeight="1" spans="1:9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9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9">
      <c r="A24" s="9" t="s">
        <v>10</v>
      </c>
      <c r="B24" s="10"/>
      <c r="C24" s="27"/>
      <c r="D24" s="28">
        <f t="shared" ref="D24:I24" si="5">SUM(D25:D41)</f>
        <v>21254.222573291</v>
      </c>
      <c r="E24" s="28">
        <f t="shared" si="5"/>
        <v>17948.839372809</v>
      </c>
      <c r="F24" s="36"/>
      <c r="G24" s="29">
        <v>19433.55</v>
      </c>
      <c r="H24" s="29">
        <v>15318.29</v>
      </c>
      <c r="I24" s="28">
        <f t="shared" si="5"/>
        <v>4115.26</v>
      </c>
    </row>
    <row r="25" customFormat="1" ht="15.6" spans="1:9">
      <c r="A25" s="9" t="s">
        <v>11</v>
      </c>
      <c r="B25" s="37">
        <v>7.8</v>
      </c>
      <c r="C25" s="31">
        <v>7.8</v>
      </c>
      <c r="D25" s="28">
        <f t="shared" ref="D25:D41" si="6">C4*B25</f>
        <v>10314.3228718255</v>
      </c>
      <c r="E25" s="28">
        <f t="shared" ref="E25:E41" si="7">H4*C25</f>
        <v>10314.3228718255</v>
      </c>
      <c r="F25" s="36"/>
      <c r="G25" s="28">
        <f t="shared" ref="G25:G41" si="8">D25/D$24*G$24</f>
        <v>9430.78056864104</v>
      </c>
      <c r="H25" s="38">
        <f>G25</f>
        <v>9430.78056864104</v>
      </c>
      <c r="I25" s="28">
        <f t="shared" ref="I25:I41" si="9">G25-H25</f>
        <v>0</v>
      </c>
    </row>
    <row r="26" customFormat="1" ht="15.6" spans="1:9">
      <c r="A26" s="9" t="s">
        <v>12</v>
      </c>
      <c r="B26" s="37">
        <v>5</v>
      </c>
      <c r="C26" s="31">
        <v>4.5</v>
      </c>
      <c r="D26" s="28">
        <f t="shared" si="6"/>
        <v>681.79881500567</v>
      </c>
      <c r="E26" s="28">
        <f t="shared" si="7"/>
        <v>541.839609563324</v>
      </c>
      <c r="F26" s="36"/>
      <c r="G26" s="28">
        <f t="shared" si="8"/>
        <v>623.394777939499</v>
      </c>
      <c r="H26" s="39">
        <f t="shared" ref="H26:H41" si="10">E26/(E$24-E$25)*(H$24-H$25)</f>
        <v>417.850404957144</v>
      </c>
      <c r="I26" s="28">
        <f t="shared" si="9"/>
        <v>205.544372982356</v>
      </c>
    </row>
    <row r="27" customFormat="1" ht="15.6" spans="1:9">
      <c r="A27" s="9" t="s">
        <v>13</v>
      </c>
      <c r="B27" s="37">
        <v>5.27</v>
      </c>
      <c r="C27" s="31">
        <v>4.89</v>
      </c>
      <c r="D27" s="28">
        <f t="shared" si="6"/>
        <v>1003.9326158872</v>
      </c>
      <c r="E27" s="28">
        <f t="shared" si="7"/>
        <v>876.650291905644</v>
      </c>
      <c r="F27" s="36"/>
      <c r="G27" s="28">
        <f t="shared" si="8"/>
        <v>917.934053819116</v>
      </c>
      <c r="H27" s="39">
        <f t="shared" si="10"/>
        <v>676.046329971677</v>
      </c>
      <c r="I27" s="28">
        <f t="shared" si="9"/>
        <v>241.887723847439</v>
      </c>
    </row>
    <row r="28" customFormat="1" ht="15.6" spans="1:9">
      <c r="A28" s="9" t="s">
        <v>14</v>
      </c>
      <c r="B28" s="37">
        <v>5</v>
      </c>
      <c r="C28" s="31">
        <v>4.8</v>
      </c>
      <c r="D28" s="28">
        <f t="shared" si="6"/>
        <v>1351.31316897376</v>
      </c>
      <c r="E28" s="28">
        <f t="shared" si="7"/>
        <v>1092.58684579032</v>
      </c>
      <c r="F28" s="36"/>
      <c r="G28" s="28">
        <f t="shared" si="8"/>
        <v>1235.5574025046</v>
      </c>
      <c r="H28" s="39">
        <f t="shared" si="10"/>
        <v>842.570103599964</v>
      </c>
      <c r="I28" s="28">
        <f t="shared" si="9"/>
        <v>392.987298904637</v>
      </c>
    </row>
    <row r="29" customFormat="1" ht="15.6" spans="1:9">
      <c r="A29" s="9" t="s">
        <v>15</v>
      </c>
      <c r="B29" s="37">
        <v>5.85</v>
      </c>
      <c r="C29" s="31">
        <v>5.18</v>
      </c>
      <c r="D29" s="28">
        <f t="shared" si="6"/>
        <v>2136.76174765749</v>
      </c>
      <c r="E29" s="28">
        <f t="shared" si="7"/>
        <v>1552.37615696282</v>
      </c>
      <c r="F29" s="36"/>
      <c r="G29" s="28">
        <f t="shared" si="8"/>
        <v>1953.72313045085</v>
      </c>
      <c r="H29" s="39">
        <f t="shared" si="10"/>
        <v>1197.14578702634</v>
      </c>
      <c r="I29" s="28">
        <f t="shared" si="9"/>
        <v>756.57734342451</v>
      </c>
    </row>
    <row r="30" customFormat="1" ht="15.6" spans="1:9">
      <c r="A30" s="9" t="s">
        <v>16</v>
      </c>
      <c r="B30" s="37">
        <v>5.15</v>
      </c>
      <c r="C30" s="31">
        <v>4.55</v>
      </c>
      <c r="D30" s="28">
        <f t="shared" si="6"/>
        <v>283.083241572366</v>
      </c>
      <c r="E30" s="28">
        <f t="shared" si="7"/>
        <v>229.458261235703</v>
      </c>
      <c r="F30" s="36"/>
      <c r="G30" s="28">
        <f t="shared" si="8"/>
        <v>258.833853380826</v>
      </c>
      <c r="H30" s="39">
        <f t="shared" si="10"/>
        <v>176.951307519528</v>
      </c>
      <c r="I30" s="28">
        <f t="shared" si="9"/>
        <v>81.8825458612988</v>
      </c>
    </row>
    <row r="31" customFormat="1" ht="15.6" spans="1:9">
      <c r="A31" s="9" t="s">
        <v>17</v>
      </c>
      <c r="B31" s="37">
        <v>4.5</v>
      </c>
      <c r="C31" s="31">
        <v>4</v>
      </c>
      <c r="D31" s="28">
        <f t="shared" si="6"/>
        <v>585.197093476199</v>
      </c>
      <c r="E31" s="28">
        <f t="shared" si="7"/>
        <v>454.367710553383</v>
      </c>
      <c r="F31" s="36"/>
      <c r="G31" s="28">
        <f t="shared" si="8"/>
        <v>535.068122896931</v>
      </c>
      <c r="H31" s="39">
        <f t="shared" si="10"/>
        <v>350.394708144704</v>
      </c>
      <c r="I31" s="28">
        <f t="shared" si="9"/>
        <v>184.673414752227</v>
      </c>
    </row>
    <row r="32" customFormat="1" ht="15.6" spans="1:9">
      <c r="A32" s="9" t="s">
        <v>18</v>
      </c>
      <c r="B32" s="37">
        <v>5.2</v>
      </c>
      <c r="C32" s="31">
        <v>3.4</v>
      </c>
      <c r="D32" s="28">
        <f t="shared" si="6"/>
        <v>733.468633696605</v>
      </c>
      <c r="E32" s="28">
        <f t="shared" si="7"/>
        <v>369.033081681127</v>
      </c>
      <c r="F32" s="36"/>
      <c r="G32" s="28">
        <f t="shared" si="8"/>
        <v>670.638472765724</v>
      </c>
      <c r="H32" s="39">
        <f t="shared" si="10"/>
        <v>284.587209759939</v>
      </c>
      <c r="I32" s="28">
        <f t="shared" si="9"/>
        <v>386.051263005785</v>
      </c>
    </row>
    <row r="33" customFormat="1" ht="15.6" spans="1:9">
      <c r="A33" s="9" t="s">
        <v>19</v>
      </c>
      <c r="B33" s="37">
        <v>4.98</v>
      </c>
      <c r="C33" s="31">
        <v>3.55</v>
      </c>
      <c r="D33" s="28">
        <f t="shared" si="6"/>
        <v>774.143667645276</v>
      </c>
      <c r="E33" s="28">
        <f t="shared" si="7"/>
        <v>459.518332319421</v>
      </c>
      <c r="F33" s="36"/>
      <c r="G33" s="28">
        <f t="shared" si="8"/>
        <v>707.829214665007</v>
      </c>
      <c r="H33" s="39">
        <f t="shared" si="10"/>
        <v>354.366712687625</v>
      </c>
      <c r="I33" s="28">
        <f t="shared" si="9"/>
        <v>353.462501977382</v>
      </c>
    </row>
    <row r="34" customFormat="1" ht="15.6" spans="1:9">
      <c r="A34" s="9" t="s">
        <v>20</v>
      </c>
      <c r="B34" s="37">
        <v>5.4</v>
      </c>
      <c r="C34" s="31">
        <v>4.4</v>
      </c>
      <c r="D34" s="28">
        <f t="shared" si="6"/>
        <v>539.677838544834</v>
      </c>
      <c r="E34" s="28">
        <f t="shared" si="7"/>
        <v>369.392045936203</v>
      </c>
      <c r="F34" s="36"/>
      <c r="G34" s="28">
        <f t="shared" si="8"/>
        <v>493.448124159218</v>
      </c>
      <c r="H34" s="39">
        <f t="shared" si="10"/>
        <v>284.864032193556</v>
      </c>
      <c r="I34" s="28">
        <f t="shared" si="9"/>
        <v>208.584091965663</v>
      </c>
    </row>
    <row r="35" customFormat="1" ht="15.6" spans="1:9">
      <c r="A35" s="9" t="s">
        <v>21</v>
      </c>
      <c r="B35" s="37">
        <v>6.19</v>
      </c>
      <c r="C35" s="31">
        <v>4.52</v>
      </c>
      <c r="D35" s="28">
        <f t="shared" si="6"/>
        <v>890.009566439775</v>
      </c>
      <c r="E35" s="28">
        <f t="shared" si="7"/>
        <v>504.454435445552</v>
      </c>
      <c r="F35" s="36"/>
      <c r="G35" s="28">
        <f t="shared" si="8"/>
        <v>813.769845038729</v>
      </c>
      <c r="H35" s="39">
        <f t="shared" si="10"/>
        <v>389.020083458326</v>
      </c>
      <c r="I35" s="28">
        <f t="shared" si="9"/>
        <v>424.749761580403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225.159295734469</v>
      </c>
      <c r="E36" s="28">
        <f t="shared" si="7"/>
        <v>157.224947713622</v>
      </c>
      <c r="F36" s="36"/>
      <c r="G36" s="28">
        <f t="shared" si="8"/>
        <v>205.87177049323</v>
      </c>
      <c r="H36" s="39">
        <f t="shared" si="10"/>
        <v>121.247149362979</v>
      </c>
      <c r="I36" s="28">
        <f t="shared" si="9"/>
        <v>84.6246211302502</v>
      </c>
    </row>
    <row r="37" customFormat="1" ht="15.6" spans="1:9">
      <c r="A37" s="9" t="s">
        <v>23</v>
      </c>
      <c r="B37" s="37">
        <v>6.42</v>
      </c>
      <c r="C37" s="31">
        <v>4.61</v>
      </c>
      <c r="D37" s="28">
        <f t="shared" si="6"/>
        <v>1407.99757601673</v>
      </c>
      <c r="E37" s="28">
        <f t="shared" si="7"/>
        <v>858.920029203585</v>
      </c>
      <c r="F37" s="36"/>
      <c r="G37" s="28">
        <f t="shared" si="8"/>
        <v>1287.38612758223</v>
      </c>
      <c r="H37" s="39">
        <f t="shared" si="10"/>
        <v>662.373284813493</v>
      </c>
      <c r="I37" s="28">
        <f t="shared" si="9"/>
        <v>625.012842768738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97.3388390913712</v>
      </c>
      <c r="E38" s="28">
        <f t="shared" si="7"/>
        <v>74.925213251998</v>
      </c>
      <c r="F38" s="36"/>
      <c r="G38" s="28">
        <f t="shared" si="8"/>
        <v>89.0006298701903</v>
      </c>
      <c r="H38" s="39">
        <f t="shared" si="10"/>
        <v>57.780070239012</v>
      </c>
      <c r="I38" s="28">
        <f t="shared" si="9"/>
        <v>31.2205596311782</v>
      </c>
    </row>
    <row r="39" customFormat="1" ht="15.6" spans="1:9">
      <c r="A39" s="9" t="s">
        <v>25</v>
      </c>
      <c r="B39" s="37">
        <v>5.14</v>
      </c>
      <c r="C39" s="31">
        <v>2.06</v>
      </c>
      <c r="D39" s="28">
        <f t="shared" si="6"/>
        <v>112.670934278535</v>
      </c>
      <c r="E39" s="28">
        <f t="shared" si="7"/>
        <v>37.261797887912</v>
      </c>
      <c r="F39" s="36"/>
      <c r="G39" s="28">
        <f t="shared" si="8"/>
        <v>103.019351909873</v>
      </c>
      <c r="H39" s="39">
        <f t="shared" si="10"/>
        <v>28.7351774622812</v>
      </c>
      <c r="I39" s="28">
        <f t="shared" si="9"/>
        <v>74.2841744475918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116.162382527629</v>
      </c>
      <c r="E40" s="28">
        <f t="shared" si="7"/>
        <v>55.6669256974774</v>
      </c>
      <c r="F40" s="36"/>
      <c r="G40" s="28">
        <f t="shared" si="8"/>
        <v>106.211716809939</v>
      </c>
      <c r="H40" s="39">
        <f t="shared" si="10"/>
        <v>42.9286582871932</v>
      </c>
      <c r="I40" s="28">
        <f t="shared" si="9"/>
        <v>63.2830585227456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1.18428491757551</v>
      </c>
      <c r="E41" s="28">
        <f t="shared" si="7"/>
        <v>0.840815835346693</v>
      </c>
      <c r="F41" s="36"/>
      <c r="G41" s="28">
        <f t="shared" si="8"/>
        <v>1.08283707299043</v>
      </c>
      <c r="H41" s="39">
        <f t="shared" si="10"/>
        <v>0.6484118751989</v>
      </c>
      <c r="I41" s="28">
        <f t="shared" si="9"/>
        <v>0.434425197791531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workbookViewId="0">
      <selection activeCell="C4" sqref="C4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11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customFormat="1" ht="16" customHeight="1" spans="1:11">
      <c r="A3" s="9" t="s">
        <v>10</v>
      </c>
      <c r="B3" s="10">
        <f>SUM(B4:B20)</f>
        <v>19239791</v>
      </c>
      <c r="C3" s="26">
        <v>3166.51</v>
      </c>
      <c r="D3" s="27"/>
      <c r="E3" s="27"/>
      <c r="F3" s="27"/>
      <c r="G3" s="28">
        <f>SUM(G4:G20)</f>
        <v>2940.00946646162</v>
      </c>
      <c r="H3" s="29">
        <v>2869.04</v>
      </c>
      <c r="I3" s="28">
        <f>SUM(I4:I20)</f>
        <v>297.470000000001</v>
      </c>
      <c r="K3" s="41"/>
    </row>
    <row r="4" customFormat="1" ht="15.6" spans="1:11">
      <c r="A4" s="9" t="s">
        <v>11</v>
      </c>
      <c r="B4" s="30">
        <v>7774043</v>
      </c>
      <c r="C4" s="28">
        <f t="shared" ref="C4:C20" si="0">B4/B$3*C$3</f>
        <v>1279.4621781458</v>
      </c>
      <c r="D4" s="31">
        <v>1230.92</v>
      </c>
      <c r="E4" s="31">
        <v>1230.92</v>
      </c>
      <c r="F4" s="32">
        <f t="shared" ref="F4:F20" si="1">E4/D4</f>
        <v>1</v>
      </c>
      <c r="G4" s="28">
        <f t="shared" ref="G4:G20" si="2">C4*F4</f>
        <v>1279.4621781458</v>
      </c>
      <c r="H4" s="33">
        <f>G4</f>
        <v>1279.4621781458</v>
      </c>
      <c r="I4" s="34">
        <f t="shared" ref="I4:I20" si="3">C4-H4</f>
        <v>0</v>
      </c>
      <c r="K4" s="41"/>
    </row>
    <row r="5" ht="15.6" spans="1:11">
      <c r="A5" s="9" t="s">
        <v>12</v>
      </c>
      <c r="B5" s="30">
        <v>641285</v>
      </c>
      <c r="C5" s="28">
        <f t="shared" si="0"/>
        <v>105.543525153158</v>
      </c>
      <c r="D5" s="31">
        <v>303.05</v>
      </c>
      <c r="E5" s="31">
        <v>281.7</v>
      </c>
      <c r="F5" s="32">
        <f t="shared" si="1"/>
        <v>0.929549579277347</v>
      </c>
      <c r="G5" s="28">
        <f t="shared" si="2"/>
        <v>98.107939401566</v>
      </c>
      <c r="H5" s="28">
        <f t="shared" ref="H5:H20" si="4">G5/(G$3-G$4)*(H$3-H$4)</f>
        <v>93.914943415261</v>
      </c>
      <c r="I5" s="34">
        <f t="shared" si="3"/>
        <v>11.6285817378968</v>
      </c>
      <c r="K5" s="41"/>
    </row>
    <row r="6" ht="15.6" spans="1:11">
      <c r="A6" s="9" t="s">
        <v>13</v>
      </c>
      <c r="B6" s="30">
        <v>828559</v>
      </c>
      <c r="C6" s="28">
        <f t="shared" si="0"/>
        <v>136.365325334875</v>
      </c>
      <c r="D6" s="31">
        <v>306.87</v>
      </c>
      <c r="E6" s="31">
        <v>302.75</v>
      </c>
      <c r="F6" s="32">
        <f t="shared" si="1"/>
        <v>0.98657411933392</v>
      </c>
      <c r="G6" s="28">
        <f t="shared" si="2"/>
        <v>134.534500749938</v>
      </c>
      <c r="H6" s="28">
        <f t="shared" si="4"/>
        <v>128.784684526043</v>
      </c>
      <c r="I6" s="34">
        <f t="shared" si="3"/>
        <v>7.58064080883216</v>
      </c>
      <c r="K6" s="41"/>
    </row>
    <row r="7" ht="15.6" spans="1:11">
      <c r="A7" s="9" t="s">
        <v>14</v>
      </c>
      <c r="B7" s="30">
        <v>1435399</v>
      </c>
      <c r="C7" s="28">
        <f t="shared" si="0"/>
        <v>236.239847277447</v>
      </c>
      <c r="D7" s="31">
        <v>702.39</v>
      </c>
      <c r="E7" s="31">
        <v>634.25</v>
      </c>
      <c r="F7" s="32">
        <f t="shared" si="1"/>
        <v>0.902988368285426</v>
      </c>
      <c r="G7" s="28">
        <f t="shared" si="2"/>
        <v>213.32183421706</v>
      </c>
      <c r="H7" s="28">
        <f t="shared" si="4"/>
        <v>204.204757657107</v>
      </c>
      <c r="I7" s="34">
        <f t="shared" si="3"/>
        <v>32.0350896203403</v>
      </c>
      <c r="K7" s="41"/>
    </row>
    <row r="8" ht="15.6" spans="1:11">
      <c r="A8" s="9" t="s">
        <v>15</v>
      </c>
      <c r="B8" s="30">
        <v>1959112</v>
      </c>
      <c r="C8" s="28">
        <f t="shared" si="0"/>
        <v>322.433218693488</v>
      </c>
      <c r="D8" s="31">
        <v>376.88</v>
      </c>
      <c r="E8" s="31">
        <v>323.26</v>
      </c>
      <c r="F8" s="32">
        <f t="shared" si="1"/>
        <v>0.857726597325409</v>
      </c>
      <c r="G8" s="28">
        <f t="shared" si="2"/>
        <v>276.559547534645</v>
      </c>
      <c r="H8" s="28">
        <f t="shared" si="4"/>
        <v>264.739779635529</v>
      </c>
      <c r="I8" s="34">
        <f t="shared" si="3"/>
        <v>57.6934390579594</v>
      </c>
      <c r="K8" s="41"/>
    </row>
    <row r="9" ht="15.6" spans="1:11">
      <c r="A9" s="9" t="s">
        <v>16</v>
      </c>
      <c r="B9" s="30">
        <v>319294</v>
      </c>
      <c r="C9" s="28">
        <f t="shared" si="0"/>
        <v>52.549824680528</v>
      </c>
      <c r="D9" s="31">
        <v>104.87</v>
      </c>
      <c r="E9" s="31">
        <v>97.83</v>
      </c>
      <c r="F9" s="32">
        <f t="shared" si="1"/>
        <v>0.932869266711166</v>
      </c>
      <c r="G9" s="28">
        <f t="shared" si="2"/>
        <v>49.0221164155245</v>
      </c>
      <c r="H9" s="28">
        <f t="shared" si="4"/>
        <v>46.9269797871918</v>
      </c>
      <c r="I9" s="34">
        <f t="shared" si="3"/>
        <v>5.62284489333621</v>
      </c>
      <c r="K9" s="41"/>
    </row>
    <row r="10" ht="15.6" spans="1:11">
      <c r="A10" s="9" t="s">
        <v>17</v>
      </c>
      <c r="B10" s="30">
        <v>899733</v>
      </c>
      <c r="C10" s="28">
        <f t="shared" si="0"/>
        <v>148.079235467267</v>
      </c>
      <c r="D10" s="31">
        <v>312.66</v>
      </c>
      <c r="E10" s="31">
        <v>285.35</v>
      </c>
      <c r="F10" s="32">
        <f t="shared" si="1"/>
        <v>0.912652721806435</v>
      </c>
      <c r="G10" s="28">
        <f t="shared" si="2"/>
        <v>135.144917292217</v>
      </c>
      <c r="H10" s="28">
        <f t="shared" si="4"/>
        <v>129.369012719842</v>
      </c>
      <c r="I10" s="34">
        <f t="shared" si="3"/>
        <v>18.7102227474246</v>
      </c>
      <c r="K10" s="41"/>
    </row>
    <row r="11" ht="15.6" spans="1:11">
      <c r="A11" s="9" t="s">
        <v>18</v>
      </c>
      <c r="B11" s="30">
        <v>882322</v>
      </c>
      <c r="C11" s="28">
        <f t="shared" si="0"/>
        <v>145.213710285107</v>
      </c>
      <c r="D11" s="31">
        <v>468.5</v>
      </c>
      <c r="E11" s="31">
        <v>377.05</v>
      </c>
      <c r="F11" s="32">
        <f t="shared" si="1"/>
        <v>0.804802561366062</v>
      </c>
      <c r="G11" s="28">
        <f t="shared" si="2"/>
        <v>116.868365982923</v>
      </c>
      <c r="H11" s="28">
        <f t="shared" si="4"/>
        <v>111.873575627714</v>
      </c>
      <c r="I11" s="34">
        <f t="shared" si="3"/>
        <v>33.340134657393</v>
      </c>
      <c r="K11" s="41"/>
    </row>
    <row r="12" ht="15.6" spans="1:11">
      <c r="A12" s="9" t="s">
        <v>19</v>
      </c>
      <c r="B12" s="30">
        <v>810026</v>
      </c>
      <c r="C12" s="28">
        <f t="shared" si="0"/>
        <v>133.315139923297</v>
      </c>
      <c r="D12" s="31">
        <v>774.87</v>
      </c>
      <c r="E12" s="31">
        <v>662.12</v>
      </c>
      <c r="F12" s="32">
        <f t="shared" si="1"/>
        <v>0.854491721191942</v>
      </c>
      <c r="G12" s="28">
        <f t="shared" si="2"/>
        <v>113.916683374003</v>
      </c>
      <c r="H12" s="28">
        <f t="shared" si="4"/>
        <v>109.048043801366</v>
      </c>
      <c r="I12" s="34">
        <f t="shared" si="3"/>
        <v>24.2670961219317</v>
      </c>
      <c r="K12" s="41"/>
    </row>
    <row r="13" ht="15.6" spans="1:11">
      <c r="A13" s="9" t="s">
        <v>20</v>
      </c>
      <c r="B13" s="30">
        <v>560807</v>
      </c>
      <c r="C13" s="28">
        <f t="shared" si="0"/>
        <v>92.2983505158658</v>
      </c>
      <c r="D13" s="31">
        <v>372.96</v>
      </c>
      <c r="E13" s="31">
        <v>345.36</v>
      </c>
      <c r="F13" s="32">
        <f t="shared" si="1"/>
        <v>0.925997425997426</v>
      </c>
      <c r="G13" s="28">
        <f t="shared" si="2"/>
        <v>85.4680350014999</v>
      </c>
      <c r="H13" s="28">
        <f t="shared" si="4"/>
        <v>81.8152508343407</v>
      </c>
      <c r="I13" s="34">
        <f t="shared" si="3"/>
        <v>10.4830996815251</v>
      </c>
      <c r="K13" s="41"/>
    </row>
    <row r="14" ht="15.6" spans="1:11">
      <c r="A14" s="9" t="s">
        <v>21</v>
      </c>
      <c r="B14" s="30">
        <v>880987</v>
      </c>
      <c r="C14" s="28">
        <f t="shared" si="0"/>
        <v>144.993994236736</v>
      </c>
      <c r="D14" s="31">
        <v>210.03</v>
      </c>
      <c r="E14" s="31">
        <v>165.52</v>
      </c>
      <c r="F14" s="32">
        <f t="shared" si="1"/>
        <v>0.788077893634243</v>
      </c>
      <c r="G14" s="28">
        <f t="shared" si="2"/>
        <v>114.266561567702</v>
      </c>
      <c r="H14" s="28">
        <f t="shared" si="4"/>
        <v>109.382968690869</v>
      </c>
      <c r="I14" s="34">
        <f t="shared" si="3"/>
        <v>35.6110255458664</v>
      </c>
      <c r="K14" s="41"/>
    </row>
    <row r="15" ht="15.6" spans="1:11">
      <c r="A15" s="9" t="s">
        <v>22</v>
      </c>
      <c r="B15" s="30">
        <v>292364</v>
      </c>
      <c r="C15" s="28">
        <f t="shared" si="0"/>
        <v>48.1176500118946</v>
      </c>
      <c r="D15" s="31">
        <v>153.47</v>
      </c>
      <c r="E15" s="31">
        <v>143.7</v>
      </c>
      <c r="F15" s="32">
        <f t="shared" si="1"/>
        <v>0.936339349710041</v>
      </c>
      <c r="G15" s="28">
        <f t="shared" si="2"/>
        <v>45.0544491217128</v>
      </c>
      <c r="H15" s="28">
        <f t="shared" si="4"/>
        <v>43.1288850390825</v>
      </c>
      <c r="I15" s="34">
        <f t="shared" si="3"/>
        <v>4.98876497281212</v>
      </c>
      <c r="K15" s="41"/>
    </row>
    <row r="16" ht="15.6" spans="1:11">
      <c r="A16" s="9" t="s">
        <v>23</v>
      </c>
      <c r="B16" s="30">
        <v>1342605</v>
      </c>
      <c r="C16" s="28">
        <f t="shared" si="0"/>
        <v>220.967689230616</v>
      </c>
      <c r="D16" s="31">
        <v>534.19</v>
      </c>
      <c r="E16" s="31">
        <v>464.09</v>
      </c>
      <c r="F16" s="32">
        <f t="shared" si="1"/>
        <v>0.868773282914319</v>
      </c>
      <c r="G16" s="28">
        <f t="shared" si="2"/>
        <v>191.970824790873</v>
      </c>
      <c r="H16" s="28">
        <f t="shared" si="4"/>
        <v>183.766260483992</v>
      </c>
      <c r="I16" s="34">
        <f t="shared" si="3"/>
        <v>37.2014287466242</v>
      </c>
      <c r="K16" s="41"/>
    </row>
    <row r="17" ht="15.6" spans="1:11">
      <c r="A17" s="9" t="s">
        <v>24</v>
      </c>
      <c r="B17" s="30">
        <v>254819</v>
      </c>
      <c r="C17" s="28">
        <f t="shared" si="0"/>
        <v>41.9384447414216</v>
      </c>
      <c r="D17" s="31">
        <v>64.4</v>
      </c>
      <c r="E17" s="31">
        <v>58</v>
      </c>
      <c r="F17" s="32">
        <f t="shared" si="1"/>
        <v>0.900621118012422</v>
      </c>
      <c r="G17" s="28">
        <f t="shared" si="2"/>
        <v>37.7706489907213</v>
      </c>
      <c r="H17" s="28">
        <f t="shared" si="4"/>
        <v>36.1563843289186</v>
      </c>
      <c r="I17" s="34">
        <f t="shared" si="3"/>
        <v>5.78206041250296</v>
      </c>
      <c r="K17" s="41"/>
    </row>
    <row r="18" ht="15.6" spans="1:11">
      <c r="A18" s="9" t="s">
        <v>25</v>
      </c>
      <c r="B18" s="30">
        <v>150631</v>
      </c>
      <c r="C18" s="28">
        <f t="shared" si="0"/>
        <v>24.7910472525403</v>
      </c>
      <c r="D18" s="31">
        <v>87.23</v>
      </c>
      <c r="E18" s="31">
        <v>79.52</v>
      </c>
      <c r="F18" s="32">
        <f t="shared" si="1"/>
        <v>0.911612977186748</v>
      </c>
      <c r="G18" s="28">
        <f t="shared" si="2"/>
        <v>22.5998403934656</v>
      </c>
      <c r="H18" s="28">
        <f t="shared" si="4"/>
        <v>21.6339548531215</v>
      </c>
      <c r="I18" s="34">
        <f t="shared" si="3"/>
        <v>3.15709239941886</v>
      </c>
      <c r="K18" s="41"/>
    </row>
    <row r="19" ht="15.6" spans="1:11">
      <c r="A19" s="9" t="s">
        <v>26</v>
      </c>
      <c r="B19" s="30">
        <v>206241</v>
      </c>
      <c r="C19" s="28">
        <f t="shared" si="0"/>
        <v>33.9434138816789</v>
      </c>
      <c r="D19" s="31">
        <v>75.76</v>
      </c>
      <c r="E19" s="31">
        <v>57.41</v>
      </c>
      <c r="F19" s="32">
        <f t="shared" si="1"/>
        <v>0.757787750791975</v>
      </c>
      <c r="G19" s="28">
        <f t="shared" si="2"/>
        <v>25.7219032595985</v>
      </c>
      <c r="H19" s="28">
        <f t="shared" si="4"/>
        <v>24.6225851230085</v>
      </c>
      <c r="I19" s="34">
        <f t="shared" si="3"/>
        <v>9.32082875867041</v>
      </c>
      <c r="K19" s="41"/>
    </row>
    <row r="20" customFormat="1" ht="15.6" spans="1:11">
      <c r="A20" s="9" t="s">
        <v>27</v>
      </c>
      <c r="B20" s="30">
        <v>1564</v>
      </c>
      <c r="C20" s="28">
        <f t="shared" si="0"/>
        <v>0.257405168278595</v>
      </c>
      <c r="D20" s="31">
        <v>15.8</v>
      </c>
      <c r="E20" s="31">
        <v>13.45</v>
      </c>
      <c r="F20" s="32">
        <f t="shared" si="1"/>
        <v>0.85126582278481</v>
      </c>
      <c r="G20" s="28">
        <f t="shared" si="2"/>
        <v>0.219120222363741</v>
      </c>
      <c r="H20" s="28">
        <f t="shared" si="4"/>
        <v>0.209755330811705</v>
      </c>
      <c r="I20" s="34">
        <f t="shared" si="3"/>
        <v>0.0476498374668906</v>
      </c>
      <c r="K20" s="41"/>
    </row>
    <row r="22" customFormat="1" ht="29.5" customHeight="1" spans="1:11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11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</row>
    <row r="24" customFormat="1" ht="15.6" spans="1:11">
      <c r="A24" s="9" t="s">
        <v>10</v>
      </c>
      <c r="B24" s="10"/>
      <c r="C24" s="27"/>
      <c r="D24" s="28">
        <f t="shared" ref="D24:I24" si="5">SUM(D25:D41)</f>
        <v>20315.9937709366</v>
      </c>
      <c r="E24" s="28">
        <f t="shared" si="5"/>
        <v>17152.1689368772</v>
      </c>
      <c r="F24" s="36"/>
      <c r="G24" s="29">
        <v>18554.14</v>
      </c>
      <c r="H24" s="29">
        <v>14688.45</v>
      </c>
      <c r="I24" s="28">
        <f t="shared" si="5"/>
        <v>3865.69</v>
      </c>
    </row>
    <row r="25" customFormat="1" ht="15.6" spans="1:11">
      <c r="A25" s="9" t="s">
        <v>11</v>
      </c>
      <c r="B25" s="37">
        <v>7.8</v>
      </c>
      <c r="C25" s="31">
        <v>7.8</v>
      </c>
      <c r="D25" s="28">
        <f t="shared" ref="D25:D41" si="6">C4*B25</f>
        <v>9979.80498953726</v>
      </c>
      <c r="E25" s="28">
        <f t="shared" ref="E25:E41" si="7">H4*C25</f>
        <v>9979.80498953726</v>
      </c>
      <c r="F25" s="36"/>
      <c r="G25" s="28">
        <f t="shared" ref="G25:G41" si="8">D25/D$24*G$24</f>
        <v>9114.33135077378</v>
      </c>
      <c r="H25" s="38">
        <f>G25</f>
        <v>9114.33135077378</v>
      </c>
      <c r="I25" s="28">
        <f t="shared" ref="I25:I41" si="9">G25-H25</f>
        <v>0</v>
      </c>
    </row>
    <row r="26" customFormat="1" ht="15.6" spans="1:11">
      <c r="A26" s="9" t="s">
        <v>12</v>
      </c>
      <c r="B26" s="37">
        <v>5</v>
      </c>
      <c r="C26" s="31">
        <v>4.5</v>
      </c>
      <c r="D26" s="28">
        <f t="shared" si="6"/>
        <v>527.717625765789</v>
      </c>
      <c r="E26" s="28">
        <f t="shared" si="7"/>
        <v>422.617245368675</v>
      </c>
      <c r="F26" s="36"/>
      <c r="G26" s="28">
        <f t="shared" si="8"/>
        <v>481.952633935792</v>
      </c>
      <c r="H26" s="39">
        <f t="shared" ref="H26:H41" si="10">E26/(E$24-E$25)*(H$24-H$25)</f>
        <v>328.44382775191</v>
      </c>
      <c r="I26" s="28">
        <f t="shared" si="9"/>
        <v>153.508806183882</v>
      </c>
    </row>
    <row r="27" customFormat="1" ht="15.6" spans="1:11">
      <c r="A27" s="9" t="s">
        <v>13</v>
      </c>
      <c r="B27" s="37">
        <v>6.01</v>
      </c>
      <c r="C27" s="31">
        <v>5.65</v>
      </c>
      <c r="D27" s="28">
        <f t="shared" si="6"/>
        <v>819.555605262599</v>
      </c>
      <c r="E27" s="28">
        <f t="shared" si="7"/>
        <v>727.633467572142</v>
      </c>
      <c r="F27" s="36"/>
      <c r="G27" s="28">
        <f t="shared" si="8"/>
        <v>748.481694239362</v>
      </c>
      <c r="H27" s="39">
        <f t="shared" si="10"/>
        <v>565.492118243559</v>
      </c>
      <c r="I27" s="28">
        <f t="shared" si="9"/>
        <v>182.989575995803</v>
      </c>
    </row>
    <row r="28" customFormat="1" ht="15.6" spans="1:11">
      <c r="A28" s="9" t="s">
        <v>14</v>
      </c>
      <c r="B28" s="37">
        <v>5</v>
      </c>
      <c r="C28" s="31">
        <v>4.8</v>
      </c>
      <c r="D28" s="28">
        <f t="shared" si="6"/>
        <v>1181.19923638724</v>
      </c>
      <c r="E28" s="28">
        <f t="shared" si="7"/>
        <v>980.182836754112</v>
      </c>
      <c r="F28" s="36"/>
      <c r="G28" s="28">
        <f t="shared" si="8"/>
        <v>1078.76268554356</v>
      </c>
      <c r="H28" s="39">
        <f t="shared" si="10"/>
        <v>761.764945297968</v>
      </c>
      <c r="I28" s="28">
        <f t="shared" si="9"/>
        <v>316.997740245592</v>
      </c>
    </row>
    <row r="29" customFormat="1" ht="15.6" spans="1:11">
      <c r="A29" s="9" t="s">
        <v>15</v>
      </c>
      <c r="B29" s="37">
        <v>5.88</v>
      </c>
      <c r="C29" s="31">
        <v>5.21</v>
      </c>
      <c r="D29" s="28">
        <f t="shared" si="6"/>
        <v>1895.90732591771</v>
      </c>
      <c r="E29" s="28">
        <f t="shared" si="7"/>
        <v>1379.2942519011</v>
      </c>
      <c r="F29" s="36"/>
      <c r="G29" s="28">
        <f t="shared" si="8"/>
        <v>1731.48950273974</v>
      </c>
      <c r="H29" s="39">
        <f t="shared" si="10"/>
        <v>1071.94083690411</v>
      </c>
      <c r="I29" s="28">
        <f t="shared" si="9"/>
        <v>659.548665835634</v>
      </c>
    </row>
    <row r="30" customFormat="1" ht="15.6" spans="1:11">
      <c r="A30" s="9" t="s">
        <v>16</v>
      </c>
      <c r="B30" s="37">
        <v>5.15</v>
      </c>
      <c r="C30" s="31">
        <v>4.55</v>
      </c>
      <c r="D30" s="28">
        <f t="shared" si="6"/>
        <v>270.631597104719</v>
      </c>
      <c r="E30" s="28">
        <f t="shared" si="7"/>
        <v>213.517758031723</v>
      </c>
      <c r="F30" s="36"/>
      <c r="G30" s="28">
        <f t="shared" si="8"/>
        <v>247.161748409664</v>
      </c>
      <c r="H30" s="39">
        <f t="shared" si="10"/>
        <v>165.938779142266</v>
      </c>
      <c r="I30" s="28">
        <f t="shared" si="9"/>
        <v>81.2229692673989</v>
      </c>
    </row>
    <row r="31" customFormat="1" ht="15.6" spans="1:11">
      <c r="A31" s="9" t="s">
        <v>17</v>
      </c>
      <c r="B31" s="37">
        <v>4.5</v>
      </c>
      <c r="C31" s="31">
        <v>4</v>
      </c>
      <c r="D31" s="28">
        <f t="shared" si="6"/>
        <v>666.3565596027</v>
      </c>
      <c r="E31" s="28">
        <f t="shared" si="7"/>
        <v>517.476050879369</v>
      </c>
      <c r="F31" s="36"/>
      <c r="G31" s="28">
        <f t="shared" si="8"/>
        <v>608.568452825275</v>
      </c>
      <c r="H31" s="39">
        <f t="shared" si="10"/>
        <v>402.164882723833</v>
      </c>
      <c r="I31" s="28">
        <f t="shared" si="9"/>
        <v>206.403570101443</v>
      </c>
    </row>
    <row r="32" customFormat="1" ht="15.6" spans="1:11">
      <c r="A32" s="9" t="s">
        <v>18</v>
      </c>
      <c r="B32" s="37">
        <v>5.2</v>
      </c>
      <c r="C32" s="31">
        <v>3.4</v>
      </c>
      <c r="D32" s="28">
        <f t="shared" si="6"/>
        <v>755.111293482554</v>
      </c>
      <c r="E32" s="28">
        <f t="shared" si="7"/>
        <v>380.370157134226</v>
      </c>
      <c r="F32" s="36"/>
      <c r="G32" s="28">
        <f t="shared" si="8"/>
        <v>689.626154291268</v>
      </c>
      <c r="H32" s="39">
        <f t="shared" si="10"/>
        <v>295.610819815875</v>
      </c>
      <c r="I32" s="28">
        <f t="shared" si="9"/>
        <v>394.015334475393</v>
      </c>
    </row>
    <row r="33" customFormat="1" ht="15.6" spans="1:9">
      <c r="A33" s="9" t="s">
        <v>19</v>
      </c>
      <c r="B33" s="37">
        <v>5</v>
      </c>
      <c r="C33" s="31">
        <v>3.65</v>
      </c>
      <c r="D33" s="28">
        <f t="shared" si="6"/>
        <v>666.575699616487</v>
      </c>
      <c r="E33" s="28">
        <f t="shared" si="7"/>
        <v>398.025359874985</v>
      </c>
      <c r="F33" s="36"/>
      <c r="G33" s="28">
        <f t="shared" si="8"/>
        <v>608.768588469204</v>
      </c>
      <c r="H33" s="39">
        <f t="shared" si="10"/>
        <v>309.33184618538</v>
      </c>
      <c r="I33" s="28">
        <f t="shared" si="9"/>
        <v>299.436742283825</v>
      </c>
    </row>
    <row r="34" customFormat="1" ht="15.6" spans="1:9">
      <c r="A34" s="9" t="s">
        <v>20</v>
      </c>
      <c r="B34" s="37">
        <v>5.2</v>
      </c>
      <c r="C34" s="31">
        <v>4.4</v>
      </c>
      <c r="D34" s="28">
        <f t="shared" si="6"/>
        <v>479.951422682502</v>
      </c>
      <c r="E34" s="28">
        <f t="shared" si="7"/>
        <v>359.987103671099</v>
      </c>
      <c r="F34" s="36"/>
      <c r="G34" s="28">
        <f t="shared" si="8"/>
        <v>438.328835402068</v>
      </c>
      <c r="H34" s="39">
        <f t="shared" si="10"/>
        <v>279.769800136565</v>
      </c>
      <c r="I34" s="28">
        <f t="shared" si="9"/>
        <v>158.559035265503</v>
      </c>
    </row>
    <row r="35" customFormat="1" ht="15.6" spans="1:9">
      <c r="A35" s="9" t="s">
        <v>21</v>
      </c>
      <c r="B35" s="37">
        <v>6.1</v>
      </c>
      <c r="C35" s="31">
        <v>4.53</v>
      </c>
      <c r="D35" s="28">
        <f t="shared" si="6"/>
        <v>884.463364844088</v>
      </c>
      <c r="E35" s="28">
        <f t="shared" si="7"/>
        <v>495.504848169638</v>
      </c>
      <c r="F35" s="36"/>
      <c r="G35" s="28">
        <f t="shared" si="8"/>
        <v>807.760490636915</v>
      </c>
      <c r="H35" s="39">
        <f t="shared" si="10"/>
        <v>385.089607170413</v>
      </c>
      <c r="I35" s="28">
        <f t="shared" si="9"/>
        <v>422.670883466501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6"/>
        <v>290.630606071844</v>
      </c>
      <c r="E36" s="28">
        <f t="shared" si="7"/>
        <v>203.568337384469</v>
      </c>
      <c r="F36" s="36"/>
      <c r="G36" s="28">
        <f t="shared" si="8"/>
        <v>265.426393320519</v>
      </c>
      <c r="H36" s="39">
        <f t="shared" si="10"/>
        <v>158.206425961914</v>
      </c>
      <c r="I36" s="28">
        <f t="shared" si="9"/>
        <v>107.219967358604</v>
      </c>
    </row>
    <row r="37" customFormat="1" ht="15.6" spans="1:9">
      <c r="A37" s="9" t="s">
        <v>23</v>
      </c>
      <c r="B37" s="37">
        <v>6.55</v>
      </c>
      <c r="C37" s="31">
        <v>4.61</v>
      </c>
      <c r="D37" s="28">
        <f t="shared" si="6"/>
        <v>1447.33836446053</v>
      </c>
      <c r="E37" s="28">
        <f t="shared" si="7"/>
        <v>847.162460831202</v>
      </c>
      <c r="F37" s="36"/>
      <c r="G37" s="28">
        <f t="shared" si="8"/>
        <v>1321.82156306763</v>
      </c>
      <c r="H37" s="39">
        <f t="shared" si="10"/>
        <v>658.386008645713</v>
      </c>
      <c r="I37" s="28">
        <f t="shared" si="9"/>
        <v>663.435554421919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6"/>
        <v>159.366090017402</v>
      </c>
      <c r="E38" s="28">
        <f t="shared" si="7"/>
        <v>122.931706718323</v>
      </c>
      <c r="F38" s="36"/>
      <c r="G38" s="28">
        <f t="shared" si="8"/>
        <v>145.545464266952</v>
      </c>
      <c r="H38" s="39">
        <f t="shared" si="10"/>
        <v>95.5383642033319</v>
      </c>
      <c r="I38" s="28">
        <f t="shared" si="9"/>
        <v>50.00710006362</v>
      </c>
    </row>
    <row r="39" customFormat="1" ht="15.6" spans="1:9">
      <c r="A39" s="9" t="s">
        <v>25</v>
      </c>
      <c r="B39" s="37">
        <v>5.14</v>
      </c>
      <c r="C39" s="31">
        <v>2.06</v>
      </c>
      <c r="D39" s="28">
        <f t="shared" si="6"/>
        <v>127.425982878057</v>
      </c>
      <c r="E39" s="28">
        <f t="shared" si="7"/>
        <v>44.5659469974302</v>
      </c>
      <c r="F39" s="36"/>
      <c r="G39" s="28">
        <f t="shared" si="8"/>
        <v>116.375283070786</v>
      </c>
      <c r="H39" s="39">
        <f t="shared" si="10"/>
        <v>34.6351465294693</v>
      </c>
      <c r="I39" s="28">
        <f t="shared" si="9"/>
        <v>81.7401365413166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6"/>
        <v>162.928386632059</v>
      </c>
      <c r="E40" s="28">
        <f t="shared" si="7"/>
        <v>78.7922723936271</v>
      </c>
      <c r="F40" s="36"/>
      <c r="G40" s="28">
        <f t="shared" si="8"/>
        <v>148.798829613245</v>
      </c>
      <c r="H40" s="39">
        <f t="shared" si="10"/>
        <v>61.2346888959971</v>
      </c>
      <c r="I40" s="28">
        <f t="shared" si="9"/>
        <v>87.5641407172476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6"/>
        <v>1.02962067311438</v>
      </c>
      <c r="E41" s="28">
        <f t="shared" si="7"/>
        <v>0.734143657840966</v>
      </c>
      <c r="F41" s="36"/>
      <c r="G41" s="28">
        <f t="shared" si="8"/>
        <v>0.940329394232616</v>
      </c>
      <c r="H41" s="39">
        <f t="shared" si="10"/>
        <v>0.570551617908369</v>
      </c>
      <c r="I41" s="28">
        <f t="shared" si="9"/>
        <v>0.369777776324246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J1" sqref="J$1:J$1048576"/>
    </sheetView>
  </sheetViews>
  <sheetFormatPr defaultColWidth="9" defaultRowHeight="13.8"/>
  <cols>
    <col min="1" max="1" width="17.4444444444444" style="6" customWidth="1"/>
    <col min="2" max="2" width="14" style="6" customWidth="1"/>
    <col min="3" max="3" width="16.4444444444444" style="4" customWidth="1"/>
    <col min="4" max="4" width="17.8888888888889" style="4" customWidth="1"/>
    <col min="5" max="5" width="19.6666666666667" style="4" customWidth="1"/>
    <col min="6" max="6" width="11.8888888888889" style="4" customWidth="1"/>
    <col min="7" max="7" width="18" style="4" customWidth="1"/>
    <col min="8" max="8" width="18.5555555555556" style="4" customWidth="1"/>
    <col min="9" max="9" width="21.7777777777778" style="4" customWidth="1"/>
  </cols>
  <sheetData>
    <row r="1" customFormat="1" ht="28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3" customFormat="1" ht="31.2" spans="1:10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ht="16" customHeight="1" spans="1:10">
      <c r="A3" s="9" t="s">
        <v>10</v>
      </c>
      <c r="B3" s="10">
        <f>SUM(B4:B20)</f>
        <v>21589254</v>
      </c>
      <c r="C3" s="26">
        <v>3492.63</v>
      </c>
      <c r="D3" s="10">
        <f>SUM(D4:D20)</f>
        <v>6053.98</v>
      </c>
      <c r="E3" s="10">
        <f>SUM(E4:E20)</f>
        <v>5457.95</v>
      </c>
      <c r="F3" s="27"/>
      <c r="G3" s="28">
        <f>SUM(G4:G20)</f>
        <v>3228.34220703567</v>
      </c>
      <c r="H3" s="29">
        <v>3148.77</v>
      </c>
      <c r="I3" s="28">
        <f>SUM(I4:I20)</f>
        <v>343.86</v>
      </c>
    </row>
    <row r="4" ht="15.6" spans="1:10">
      <c r="A4" s="9" t="s">
        <v>11</v>
      </c>
      <c r="B4" s="30">
        <v>8235834</v>
      </c>
      <c r="C4" s="28">
        <f>B4/B$3*C$3</f>
        <v>1332.36289236395</v>
      </c>
      <c r="D4" s="31">
        <v>1167.32</v>
      </c>
      <c r="E4" s="31">
        <v>1167.32</v>
      </c>
      <c r="F4" s="32">
        <f t="shared" ref="F4:F20" si="0">E4/D4</f>
        <v>1</v>
      </c>
      <c r="G4" s="28">
        <f t="shared" ref="G4:G20" si="1">C4*F4</f>
        <v>1332.36289236395</v>
      </c>
      <c r="H4" s="33">
        <f>G4</f>
        <v>1332.36289236395</v>
      </c>
      <c r="I4" s="34">
        <f t="shared" ref="I4:I20" si="2">C4-H4</f>
        <v>0</v>
      </c>
      <c r="J4" s="35"/>
    </row>
    <row r="5" ht="15.6" spans="1:10">
      <c r="A5" s="9" t="s">
        <v>12</v>
      </c>
      <c r="B5" s="30">
        <v>634533</v>
      </c>
      <c r="C5" s="28">
        <f t="shared" ref="C5:C20" si="3">B5/B$3*C$3</f>
        <v>102.652411787364</v>
      </c>
      <c r="D5" s="31">
        <v>296.94</v>
      </c>
      <c r="E5" s="31">
        <v>274.44</v>
      </c>
      <c r="F5" s="32">
        <f t="shared" si="0"/>
        <v>0.92422711658921</v>
      </c>
      <c r="G5" s="28">
        <f t="shared" si="1"/>
        <v>94.8741425571639</v>
      </c>
      <c r="H5" s="28">
        <f>G5/(G$3-G$4)*(H$3-H$4)</f>
        <v>90.8923771151726</v>
      </c>
      <c r="I5" s="34">
        <f t="shared" si="2"/>
        <v>11.7600346721916</v>
      </c>
      <c r="J5" s="35"/>
    </row>
    <row r="6" ht="15.6" spans="1:10">
      <c r="A6" s="9" t="s">
        <v>13</v>
      </c>
      <c r="B6" s="30">
        <v>1134286</v>
      </c>
      <c r="C6" s="28">
        <f t="shared" si="3"/>
        <v>183.500611562586</v>
      </c>
      <c r="D6" s="31">
        <v>308.58</v>
      </c>
      <c r="E6" s="31">
        <v>304.09</v>
      </c>
      <c r="F6" s="32">
        <f t="shared" si="0"/>
        <v>0.985449478255234</v>
      </c>
      <c r="G6" s="28">
        <f t="shared" si="1"/>
        <v>180.830581923866</v>
      </c>
      <c r="H6" s="28">
        <f t="shared" ref="H5:H20" si="4">G6/(G$3-G$4)*(H$3-H$4)</f>
        <v>173.241317425104</v>
      </c>
      <c r="I6" s="34">
        <f t="shared" si="2"/>
        <v>10.2592941374818</v>
      </c>
    </row>
    <row r="7" ht="15.6" spans="1:10">
      <c r="A7" s="9" t="s">
        <v>14</v>
      </c>
      <c r="B7" s="30">
        <v>1474051</v>
      </c>
      <c r="C7" s="28">
        <f t="shared" si="3"/>
        <v>238.466541925441</v>
      </c>
      <c r="D7" s="31">
        <v>710.44</v>
      </c>
      <c r="E7" s="31">
        <v>642.58</v>
      </c>
      <c r="F7" s="32">
        <f t="shared" si="0"/>
        <v>0.904481729632341</v>
      </c>
      <c r="G7" s="28">
        <f t="shared" si="1"/>
        <v>215.688630300166</v>
      </c>
      <c r="H7" s="28">
        <f t="shared" si="4"/>
        <v>206.636411105224</v>
      </c>
      <c r="I7" s="34">
        <f t="shared" si="2"/>
        <v>31.8301308202171</v>
      </c>
    </row>
    <row r="8" ht="15.6" spans="1:10">
      <c r="A8" s="9" t="s">
        <v>15</v>
      </c>
      <c r="B8" s="30">
        <v>2118284</v>
      </c>
      <c r="C8" s="28">
        <f t="shared" si="3"/>
        <v>342.688183988201</v>
      </c>
      <c r="D8" s="31">
        <v>385.97</v>
      </c>
      <c r="E8" s="31">
        <v>331.67</v>
      </c>
      <c r="F8" s="32">
        <f t="shared" si="0"/>
        <v>0.859315490841257</v>
      </c>
      <c r="G8" s="28">
        <f t="shared" si="1"/>
        <v>294.47726502932</v>
      </c>
      <c r="H8" s="28">
        <f t="shared" si="4"/>
        <v>282.118371807815</v>
      </c>
      <c r="I8" s="34">
        <f t="shared" si="2"/>
        <v>60.5698121803862</v>
      </c>
    </row>
    <row r="9" ht="15.6" spans="1:10">
      <c r="A9" s="9" t="s">
        <v>16</v>
      </c>
      <c r="B9" s="30">
        <v>325042</v>
      </c>
      <c r="C9" s="28">
        <f t="shared" si="3"/>
        <v>52.5840976469127</v>
      </c>
      <c r="D9" s="31">
        <v>108.34</v>
      </c>
      <c r="E9" s="31">
        <v>96.45</v>
      </c>
      <c r="F9" s="32">
        <f t="shared" si="0"/>
        <v>0.890252907513384</v>
      </c>
      <c r="G9" s="28">
        <f t="shared" si="1"/>
        <v>46.8131458191317</v>
      </c>
      <c r="H9" s="28">
        <f t="shared" si="4"/>
        <v>44.8484485767697</v>
      </c>
      <c r="I9" s="34">
        <f t="shared" si="2"/>
        <v>7.73564907014295</v>
      </c>
    </row>
    <row r="10" ht="15.6" spans="1:10">
      <c r="A10" s="9" t="s">
        <v>17</v>
      </c>
      <c r="B10" s="30">
        <v>853472</v>
      </c>
      <c r="C10" s="28">
        <f t="shared" si="3"/>
        <v>138.071556866208</v>
      </c>
      <c r="D10" s="31">
        <v>319.5</v>
      </c>
      <c r="E10" s="31">
        <v>289</v>
      </c>
      <c r="F10" s="32">
        <f t="shared" si="0"/>
        <v>0.904538341158059</v>
      </c>
      <c r="G10" s="28">
        <f t="shared" si="1"/>
        <v>124.89101700887</v>
      </c>
      <c r="H10" s="28">
        <f t="shared" si="4"/>
        <v>119.64947571914</v>
      </c>
      <c r="I10" s="34">
        <f t="shared" si="2"/>
        <v>18.4220811470671</v>
      </c>
    </row>
    <row r="11" ht="15.6" spans="1:10">
      <c r="A11" s="9" t="s">
        <v>18</v>
      </c>
      <c r="B11" s="30">
        <v>959123</v>
      </c>
      <c r="C11" s="28">
        <f t="shared" si="3"/>
        <v>155.16338653897</v>
      </c>
      <c r="D11" s="31">
        <v>480.26</v>
      </c>
      <c r="E11" s="31">
        <v>384.23</v>
      </c>
      <c r="F11" s="32">
        <f t="shared" si="0"/>
        <v>0.800045808520385</v>
      </c>
      <c r="G11" s="28">
        <f t="shared" si="1"/>
        <v>124.137817036331</v>
      </c>
      <c r="H11" s="28">
        <f t="shared" si="4"/>
        <v>118.927886737128</v>
      </c>
      <c r="I11" s="34">
        <f t="shared" si="2"/>
        <v>36.235499801842</v>
      </c>
    </row>
    <row r="12" ht="15.6" spans="1:10">
      <c r="A12" s="9" t="s">
        <v>19</v>
      </c>
      <c r="B12" s="30">
        <v>1036493</v>
      </c>
      <c r="C12" s="28">
        <f t="shared" si="3"/>
        <v>167.680020189211</v>
      </c>
      <c r="D12" s="31">
        <v>784.51</v>
      </c>
      <c r="E12" s="31">
        <v>667.55</v>
      </c>
      <c r="F12" s="32">
        <f t="shared" si="0"/>
        <v>0.850913308944437</v>
      </c>
      <c r="G12" s="28">
        <f t="shared" si="1"/>
        <v>142.681160823071</v>
      </c>
      <c r="H12" s="28">
        <f t="shared" si="4"/>
        <v>136.692986384012</v>
      </c>
      <c r="I12" s="34">
        <f t="shared" si="2"/>
        <v>30.987033805199</v>
      </c>
    </row>
    <row r="13" ht="15.6" spans="1:10">
      <c r="A13" s="9" t="s">
        <v>20</v>
      </c>
      <c r="B13" s="30">
        <v>698140</v>
      </c>
      <c r="C13" s="28">
        <f t="shared" si="3"/>
        <v>112.942517986031</v>
      </c>
      <c r="D13" s="31">
        <v>330.58</v>
      </c>
      <c r="E13" s="31">
        <v>306.78</v>
      </c>
      <c r="F13" s="32">
        <f t="shared" si="0"/>
        <v>0.928005323976042</v>
      </c>
      <c r="G13" s="28">
        <f t="shared" si="1"/>
        <v>104.811257994297</v>
      </c>
      <c r="H13" s="28">
        <f t="shared" si="4"/>
        <v>100.412442534522</v>
      </c>
      <c r="I13" s="34">
        <f t="shared" si="2"/>
        <v>12.5300754515091</v>
      </c>
    </row>
    <row r="14" ht="15.6" spans="1:10">
      <c r="A14" s="9" t="s">
        <v>21</v>
      </c>
      <c r="B14" s="30">
        <v>1180551</v>
      </c>
      <c r="C14" s="28">
        <f t="shared" si="3"/>
        <v>190.985192870953</v>
      </c>
      <c r="D14" s="31">
        <v>220.53</v>
      </c>
      <c r="E14" s="31">
        <v>178.55</v>
      </c>
      <c r="F14" s="32">
        <f t="shared" si="0"/>
        <v>0.809640411735365</v>
      </c>
      <c r="G14" s="28">
        <f t="shared" si="1"/>
        <v>154.629330191397</v>
      </c>
      <c r="H14" s="28">
        <f t="shared" si="4"/>
        <v>148.13970396997</v>
      </c>
      <c r="I14" s="34">
        <f t="shared" si="2"/>
        <v>42.8454889009834</v>
      </c>
    </row>
    <row r="15" ht="15.6" spans="1:10">
      <c r="A15" s="9" t="s">
        <v>22</v>
      </c>
      <c r="B15" s="30">
        <v>475357</v>
      </c>
      <c r="C15" s="28">
        <f t="shared" si="3"/>
        <v>76.9015047444437</v>
      </c>
      <c r="D15" s="31">
        <v>154.94</v>
      </c>
      <c r="E15" s="31">
        <v>145.13</v>
      </c>
      <c r="F15" s="32">
        <f t="shared" si="0"/>
        <v>0.936685168452304</v>
      </c>
      <c r="G15" s="28">
        <f t="shared" si="1"/>
        <v>72.0324989257849</v>
      </c>
      <c r="H15" s="28">
        <f t="shared" si="4"/>
        <v>69.0093726324416</v>
      </c>
      <c r="I15" s="34">
        <f t="shared" si="2"/>
        <v>7.89213211200212</v>
      </c>
    </row>
    <row r="16" ht="15.6" spans="1:10">
      <c r="A16" s="9" t="s">
        <v>23</v>
      </c>
      <c r="B16" s="30">
        <v>1419724</v>
      </c>
      <c r="C16" s="28">
        <f t="shared" si="3"/>
        <v>229.677719949008</v>
      </c>
      <c r="D16" s="31">
        <v>551.75</v>
      </c>
      <c r="E16" s="31">
        <v>469.59</v>
      </c>
      <c r="F16" s="32">
        <f t="shared" si="0"/>
        <v>0.851091980063434</v>
      </c>
      <c r="G16" s="28">
        <f t="shared" si="1"/>
        <v>195.476865447856</v>
      </c>
      <c r="H16" s="28">
        <f t="shared" si="4"/>
        <v>187.272912225511</v>
      </c>
      <c r="I16" s="34">
        <f t="shared" si="2"/>
        <v>42.4048077234968</v>
      </c>
    </row>
    <row r="17" ht="15.6" spans="1:10">
      <c r="A17" s="9" t="s">
        <v>24</v>
      </c>
      <c r="B17" s="30">
        <v>483009</v>
      </c>
      <c r="C17" s="28">
        <f t="shared" si="3"/>
        <v>78.1394171225185</v>
      </c>
      <c r="D17" s="31">
        <v>63.2</v>
      </c>
      <c r="E17" s="31">
        <v>56.9</v>
      </c>
      <c r="F17" s="32">
        <f t="shared" si="0"/>
        <v>0.900316455696202</v>
      </c>
      <c r="G17" s="28">
        <f t="shared" si="1"/>
        <v>70.3502030739129</v>
      </c>
      <c r="H17" s="28">
        <f t="shared" si="4"/>
        <v>67.3976809231278</v>
      </c>
      <c r="I17" s="34">
        <f t="shared" si="2"/>
        <v>10.7417361993907</v>
      </c>
    </row>
    <row r="18" ht="15.6" spans="1:10">
      <c r="A18" s="9" t="s">
        <v>25</v>
      </c>
      <c r="B18" s="30">
        <v>232989</v>
      </c>
      <c r="C18" s="28">
        <f t="shared" si="3"/>
        <v>37.6921023334109</v>
      </c>
      <c r="D18" s="31">
        <v>84.89</v>
      </c>
      <c r="E18" s="31">
        <v>77.28</v>
      </c>
      <c r="F18" s="32">
        <f t="shared" si="0"/>
        <v>0.910354576510779</v>
      </c>
      <c r="G18" s="28">
        <f t="shared" si="1"/>
        <v>34.3131778575332</v>
      </c>
      <c r="H18" s="28">
        <f t="shared" si="4"/>
        <v>32.873090789387</v>
      </c>
      <c r="I18" s="34">
        <f t="shared" si="2"/>
        <v>4.81901154402382</v>
      </c>
    </row>
    <row r="19" ht="15.6" spans="1:10">
      <c r="A19" s="9" t="s">
        <v>26</v>
      </c>
      <c r="B19" s="30">
        <v>326539</v>
      </c>
      <c r="C19" s="28">
        <f t="shared" si="3"/>
        <v>52.8262767935381</v>
      </c>
      <c r="D19" s="31">
        <v>70.38</v>
      </c>
      <c r="E19" s="31">
        <v>52.92</v>
      </c>
      <c r="F19" s="32">
        <f t="shared" si="0"/>
        <v>0.751918158567775</v>
      </c>
      <c r="G19" s="28">
        <f t="shared" si="1"/>
        <v>39.7210367705888</v>
      </c>
      <c r="H19" s="28">
        <f t="shared" si="4"/>
        <v>38.0539876962016</v>
      </c>
      <c r="I19" s="34">
        <f t="shared" si="2"/>
        <v>14.7722890973365</v>
      </c>
    </row>
    <row r="20" customFormat="1" ht="15.6" spans="1:10">
      <c r="A20" s="9" t="s">
        <v>27</v>
      </c>
      <c r="B20" s="30">
        <v>1827</v>
      </c>
      <c r="C20" s="28">
        <f t="shared" si="3"/>
        <v>0.295565331252298</v>
      </c>
      <c r="D20" s="31">
        <v>15.85</v>
      </c>
      <c r="E20" s="31">
        <v>13.47</v>
      </c>
      <c r="F20" s="32">
        <f t="shared" si="0"/>
        <v>0.849842271293375</v>
      </c>
      <c r="G20" s="28">
        <f t="shared" si="1"/>
        <v>0.251183912427032</v>
      </c>
      <c r="H20" s="28">
        <f t="shared" si="4"/>
        <v>0.240641994522651</v>
      </c>
      <c r="I20" s="34">
        <f t="shared" si="2"/>
        <v>0.0549233367296469</v>
      </c>
    </row>
    <row r="22" customFormat="1" ht="29.5" customHeight="1" spans="1:10">
      <c r="A22" s="7" t="s">
        <v>28</v>
      </c>
      <c r="B22" s="7"/>
      <c r="C22" s="7"/>
      <c r="D22" s="7"/>
      <c r="E22" s="7"/>
      <c r="F22" s="7"/>
      <c r="G22" s="7"/>
      <c r="H22" s="7"/>
      <c r="I22" s="7"/>
    </row>
    <row r="23" s="23" customFormat="1" ht="46.8" spans="1:10">
      <c r="A23" s="24" t="s">
        <v>1</v>
      </c>
      <c r="B23" s="25" t="s">
        <v>29</v>
      </c>
      <c r="C23" s="25" t="s">
        <v>30</v>
      </c>
      <c r="D23" s="25" t="s">
        <v>31</v>
      </c>
      <c r="E23" s="25" t="s">
        <v>32</v>
      </c>
      <c r="F23" s="25"/>
      <c r="G23" s="25" t="s">
        <v>33</v>
      </c>
      <c r="H23" s="25" t="s">
        <v>34</v>
      </c>
      <c r="I23" s="25" t="s">
        <v>35</v>
      </c>
      <c r="J23"/>
    </row>
    <row r="24" customFormat="1" ht="15.6" spans="1:10">
      <c r="A24" s="9" t="s">
        <v>10</v>
      </c>
      <c r="B24" s="10"/>
      <c r="C24" s="27"/>
      <c r="D24" s="28">
        <f t="shared" ref="D24:I24" si="5">SUM(D25:D41)</f>
        <v>22266.3084120029</v>
      </c>
      <c r="E24" s="28">
        <f t="shared" si="5"/>
        <v>18546.5850867001</v>
      </c>
      <c r="F24" s="36"/>
      <c r="G24" s="29">
        <v>20474.68</v>
      </c>
      <c r="H24" s="29">
        <v>16033.24</v>
      </c>
      <c r="I24" s="28">
        <f t="shared" si="5"/>
        <v>4441.44000000001</v>
      </c>
      <c r="J24" s="23"/>
    </row>
    <row r="25" customFormat="1" ht="15.6" spans="1:10">
      <c r="A25" s="9" t="s">
        <v>11</v>
      </c>
      <c r="B25" s="37">
        <v>7.8</v>
      </c>
      <c r="C25" s="31">
        <v>7.8</v>
      </c>
      <c r="D25" s="28">
        <f>C4*B25</f>
        <v>10392.4305604388</v>
      </c>
      <c r="E25" s="28">
        <f t="shared" ref="E25:E41" si="6">H4*C25</f>
        <v>10392.4305604388</v>
      </c>
      <c r="F25" s="36"/>
      <c r="G25" s="28">
        <f t="shared" ref="G25:G41" si="7">D25/D$24*G$24</f>
        <v>9556.21768144123</v>
      </c>
      <c r="H25" s="38">
        <f>G25</f>
        <v>9556.21768144123</v>
      </c>
      <c r="I25" s="28">
        <f t="shared" ref="I25:I41" si="8">G25-H25</f>
        <v>0</v>
      </c>
    </row>
    <row r="26" customFormat="1" ht="15.6" spans="1:10">
      <c r="A26" s="9" t="s">
        <v>12</v>
      </c>
      <c r="B26" s="37">
        <v>5</v>
      </c>
      <c r="C26" s="31">
        <v>4.5</v>
      </c>
      <c r="D26" s="28">
        <f t="shared" ref="D25:D41" si="9">C5*B26</f>
        <v>513.262058936821</v>
      </c>
      <c r="E26" s="28">
        <f t="shared" si="6"/>
        <v>409.015697018277</v>
      </c>
      <c r="F26" s="36"/>
      <c r="G26" s="28">
        <f t="shared" si="7"/>
        <v>471.963121071638</v>
      </c>
      <c r="H26" s="39">
        <f t="shared" ref="H26:H41" si="10">E26/(E$24-E$25)*(H$24-H$25)</f>
        <v>324.89006551154</v>
      </c>
      <c r="I26" s="28">
        <f t="shared" si="8"/>
        <v>147.073055560098</v>
      </c>
    </row>
    <row r="27" customFormat="1" ht="15.6" spans="1:10">
      <c r="A27" s="9" t="s">
        <v>13</v>
      </c>
      <c r="B27" s="37">
        <v>5.98</v>
      </c>
      <c r="C27" s="31">
        <v>5.62</v>
      </c>
      <c r="D27" s="28">
        <f t="shared" si="9"/>
        <v>1097.33365714426</v>
      </c>
      <c r="E27" s="28">
        <f t="shared" si="6"/>
        <v>973.616203929084</v>
      </c>
      <c r="F27" s="36"/>
      <c r="G27" s="28">
        <f t="shared" si="7"/>
        <v>1009.0381875402</v>
      </c>
      <c r="H27" s="39">
        <f t="shared" si="10"/>
        <v>773.364529976663</v>
      </c>
      <c r="I27" s="28">
        <f t="shared" si="8"/>
        <v>235.673657563537</v>
      </c>
    </row>
    <row r="28" customFormat="1" ht="15.6" spans="1:10">
      <c r="A28" s="9" t="s">
        <v>14</v>
      </c>
      <c r="B28" s="37">
        <v>5</v>
      </c>
      <c r="C28" s="31">
        <v>4.8</v>
      </c>
      <c r="D28" s="28">
        <f t="shared" si="9"/>
        <v>1192.33270962721</v>
      </c>
      <c r="E28" s="28">
        <f t="shared" si="6"/>
        <v>991.854773305076</v>
      </c>
      <c r="F28" s="36"/>
      <c r="G28" s="28">
        <f t="shared" si="7"/>
        <v>1096.39326966252</v>
      </c>
      <c r="H28" s="39">
        <f t="shared" si="10"/>
        <v>787.851822377908</v>
      </c>
      <c r="I28" s="28">
        <f t="shared" si="8"/>
        <v>308.541447284614</v>
      </c>
    </row>
    <row r="29" customFormat="1" ht="15.6" spans="1:10">
      <c r="A29" s="9" t="s">
        <v>15</v>
      </c>
      <c r="B29" s="37">
        <v>5.9</v>
      </c>
      <c r="C29" s="31">
        <v>5.22</v>
      </c>
      <c r="D29" s="28">
        <f t="shared" si="9"/>
        <v>2021.86028553038</v>
      </c>
      <c r="E29" s="28">
        <f t="shared" si="6"/>
        <v>1472.65790083679</v>
      </c>
      <c r="F29" s="36"/>
      <c r="G29" s="28">
        <f t="shared" si="7"/>
        <v>1859.17403033131</v>
      </c>
      <c r="H29" s="39">
        <f t="shared" si="10"/>
        <v>1169.76420554728</v>
      </c>
      <c r="I29" s="28">
        <f t="shared" si="8"/>
        <v>689.409824784025</v>
      </c>
    </row>
    <row r="30" customFormat="1" ht="15.6" spans="1:10">
      <c r="A30" s="9" t="s">
        <v>16</v>
      </c>
      <c r="B30" s="37">
        <v>5.15</v>
      </c>
      <c r="C30" s="31">
        <v>4.55</v>
      </c>
      <c r="D30" s="28">
        <f t="shared" si="9"/>
        <v>270.8081028816</v>
      </c>
      <c r="E30" s="28">
        <f t="shared" si="6"/>
        <v>204.060441024302</v>
      </c>
      <c r="F30" s="36"/>
      <c r="G30" s="28">
        <f t="shared" si="7"/>
        <v>249.017894898056</v>
      </c>
      <c r="H30" s="39">
        <f t="shared" si="10"/>
        <v>162.089647258053</v>
      </c>
      <c r="I30" s="28">
        <f t="shared" si="8"/>
        <v>86.9282476400032</v>
      </c>
    </row>
    <row r="31" customFormat="1" ht="15.6" spans="1:10">
      <c r="A31" s="9" t="s">
        <v>17</v>
      </c>
      <c r="B31" s="37">
        <v>4.5</v>
      </c>
      <c r="C31" s="31">
        <v>4</v>
      </c>
      <c r="D31" s="28">
        <f t="shared" si="9"/>
        <v>621.322005897934</v>
      </c>
      <c r="E31" s="28">
        <f t="shared" si="6"/>
        <v>478.597902876562</v>
      </c>
      <c r="F31" s="36"/>
      <c r="G31" s="28">
        <f t="shared" si="7"/>
        <v>571.328170450596</v>
      </c>
      <c r="H31" s="39">
        <f t="shared" si="10"/>
        <v>380.160725255255</v>
      </c>
      <c r="I31" s="28">
        <f t="shared" si="8"/>
        <v>191.167445195341</v>
      </c>
    </row>
    <row r="32" customFormat="1" ht="15.6" spans="1:10">
      <c r="A32" s="9" t="s">
        <v>18</v>
      </c>
      <c r="B32" s="37">
        <v>5.2</v>
      </c>
      <c r="C32" s="31">
        <v>3.4</v>
      </c>
      <c r="D32" s="28">
        <f t="shared" si="9"/>
        <v>806.849610002643</v>
      </c>
      <c r="E32" s="28">
        <f t="shared" si="6"/>
        <v>404.354814906235</v>
      </c>
      <c r="F32" s="36"/>
      <c r="G32" s="28">
        <f t="shared" si="7"/>
        <v>741.927546643684</v>
      </c>
      <c r="H32" s="39">
        <f t="shared" si="10"/>
        <v>321.18782546119</v>
      </c>
      <c r="I32" s="28">
        <f t="shared" si="8"/>
        <v>420.739721182494</v>
      </c>
    </row>
    <row r="33" customFormat="1" ht="15.6" spans="1:9">
      <c r="A33" s="9" t="s">
        <v>19</v>
      </c>
      <c r="B33" s="37">
        <v>5.01</v>
      </c>
      <c r="C33" s="31">
        <v>3.71</v>
      </c>
      <c r="D33" s="28">
        <f t="shared" si="9"/>
        <v>840.076901147946</v>
      </c>
      <c r="E33" s="28">
        <f t="shared" si="6"/>
        <v>507.130979484684</v>
      </c>
      <c r="F33" s="36"/>
      <c r="G33" s="28">
        <f t="shared" si="7"/>
        <v>772.481248715832</v>
      </c>
      <c r="H33" s="39">
        <f t="shared" si="10"/>
        <v>402.825168688692</v>
      </c>
      <c r="I33" s="28">
        <f t="shared" si="8"/>
        <v>369.65608002714</v>
      </c>
    </row>
    <row r="34" customFormat="1" ht="15.6" spans="1:9">
      <c r="A34" s="9" t="s">
        <v>20</v>
      </c>
      <c r="B34" s="37">
        <v>5.5</v>
      </c>
      <c r="C34" s="31">
        <v>4.3</v>
      </c>
      <c r="D34" s="28">
        <f t="shared" si="9"/>
        <v>621.183848923173</v>
      </c>
      <c r="E34" s="28">
        <f t="shared" si="6"/>
        <v>431.773502898446</v>
      </c>
      <c r="F34" s="36"/>
      <c r="G34" s="28">
        <f t="shared" si="7"/>
        <v>571.20113009008</v>
      </c>
      <c r="H34" s="39">
        <f t="shared" si="10"/>
        <v>342.967085775573</v>
      </c>
      <c r="I34" s="28">
        <f t="shared" si="8"/>
        <v>228.234044314507</v>
      </c>
    </row>
    <row r="35" customFormat="1" ht="15.6" spans="1:9">
      <c r="A35" s="9" t="s">
        <v>21</v>
      </c>
      <c r="B35" s="37">
        <v>6.15</v>
      </c>
      <c r="C35" s="31">
        <v>4.54</v>
      </c>
      <c r="D35" s="28">
        <f t="shared" si="9"/>
        <v>1174.55893615636</v>
      </c>
      <c r="E35" s="28">
        <f t="shared" si="6"/>
        <v>672.554256023663</v>
      </c>
      <c r="F35" s="36"/>
      <c r="G35" s="28">
        <f t="shared" si="7"/>
        <v>1080.0496388516</v>
      </c>
      <c r="H35" s="39">
        <f t="shared" si="10"/>
        <v>534.224475716952</v>
      </c>
      <c r="I35" s="28">
        <f t="shared" si="8"/>
        <v>545.825163134643</v>
      </c>
    </row>
    <row r="36" customFormat="1" ht="15.6" spans="1:9">
      <c r="A36" s="9" t="s">
        <v>22</v>
      </c>
      <c r="B36" s="37">
        <v>6.04</v>
      </c>
      <c r="C36" s="31">
        <v>4.72</v>
      </c>
      <c r="D36" s="28">
        <f t="shared" si="9"/>
        <v>464.48508865644</v>
      </c>
      <c r="E36" s="28">
        <f t="shared" si="6"/>
        <v>325.724238825124</v>
      </c>
      <c r="F36" s="36"/>
      <c r="G36" s="28">
        <f t="shared" si="7"/>
        <v>427.110923779609</v>
      </c>
      <c r="H36" s="39">
        <f t="shared" si="10"/>
        <v>258.729848419148</v>
      </c>
      <c r="I36" s="28">
        <f t="shared" si="8"/>
        <v>168.381075360461</v>
      </c>
    </row>
    <row r="37" customFormat="1" ht="15.6" spans="1:9">
      <c r="A37" s="9" t="s">
        <v>23</v>
      </c>
      <c r="B37" s="37">
        <v>6.55</v>
      </c>
      <c r="C37" s="31">
        <v>4.61</v>
      </c>
      <c r="D37" s="28">
        <f t="shared" si="9"/>
        <v>1504.389065666</v>
      </c>
      <c r="E37" s="28">
        <f t="shared" si="6"/>
        <v>863.328125359607</v>
      </c>
      <c r="F37" s="36"/>
      <c r="G37" s="28">
        <f t="shared" si="7"/>
        <v>1383.34043277719</v>
      </c>
      <c r="H37" s="39">
        <f t="shared" si="10"/>
        <v>685.760310058477</v>
      </c>
      <c r="I37" s="28">
        <f t="shared" si="8"/>
        <v>697.58012271871</v>
      </c>
    </row>
    <row r="38" customFormat="1" ht="15.6" spans="1:9">
      <c r="A38" s="9" t="s">
        <v>24</v>
      </c>
      <c r="B38" s="37">
        <v>3.8</v>
      </c>
      <c r="C38" s="31">
        <v>3.4</v>
      </c>
      <c r="D38" s="28">
        <f t="shared" si="9"/>
        <v>296.92978506557</v>
      </c>
      <c r="E38" s="28">
        <f t="shared" si="6"/>
        <v>229.152115138634</v>
      </c>
      <c r="F38" s="36"/>
      <c r="G38" s="28">
        <f t="shared" si="7"/>
        <v>273.037731230251</v>
      </c>
      <c r="H38" s="39">
        <f t="shared" si="10"/>
        <v>182.020509829411</v>
      </c>
      <c r="I38" s="28">
        <f t="shared" si="8"/>
        <v>91.0172214008398</v>
      </c>
    </row>
    <row r="39" customFormat="1" ht="15.6" spans="1:9">
      <c r="A39" s="9" t="s">
        <v>25</v>
      </c>
      <c r="B39" s="37">
        <v>5.14</v>
      </c>
      <c r="C39" s="31">
        <v>2.06</v>
      </c>
      <c r="D39" s="28">
        <f t="shared" si="9"/>
        <v>193.737405993732</v>
      </c>
      <c r="E39" s="28">
        <f t="shared" si="6"/>
        <v>67.7185670261373</v>
      </c>
      <c r="F39" s="36"/>
      <c r="G39" s="28">
        <f t="shared" si="7"/>
        <v>178.148587469194</v>
      </c>
      <c r="H39" s="39">
        <f t="shared" si="10"/>
        <v>53.7903308793702</v>
      </c>
      <c r="I39" s="28">
        <f t="shared" si="8"/>
        <v>124.358256589824</v>
      </c>
    </row>
    <row r="40" customFormat="1" ht="15.6" spans="1:9">
      <c r="A40" s="9" t="s">
        <v>26</v>
      </c>
      <c r="B40" s="37">
        <v>4.8</v>
      </c>
      <c r="C40" s="31">
        <v>3.2</v>
      </c>
      <c r="D40" s="28">
        <f t="shared" si="9"/>
        <v>253.566128608983</v>
      </c>
      <c r="E40" s="28">
        <f t="shared" si="6"/>
        <v>121.772760627845</v>
      </c>
      <c r="F40" s="36"/>
      <c r="G40" s="28">
        <f t="shared" si="7"/>
        <v>233.163272781632</v>
      </c>
      <c r="H40" s="39">
        <f t="shared" si="10"/>
        <v>96.7267527048816</v>
      </c>
      <c r="I40" s="28">
        <f t="shared" si="8"/>
        <v>136.43652007675</v>
      </c>
    </row>
    <row r="41" customFormat="1" ht="15.6" spans="1:9">
      <c r="A41" s="9" t="s">
        <v>27</v>
      </c>
      <c r="B41" s="37">
        <v>4</v>
      </c>
      <c r="C41" s="31">
        <v>3.5</v>
      </c>
      <c r="D41" s="28">
        <f t="shared" si="9"/>
        <v>1.18226132500919</v>
      </c>
      <c r="E41" s="28">
        <f t="shared" si="6"/>
        <v>0.842246980829279</v>
      </c>
      <c r="F41" s="36"/>
      <c r="G41" s="28">
        <f t="shared" si="7"/>
        <v>1.08713226539566</v>
      </c>
      <c r="H41" s="39">
        <f t="shared" si="10"/>
        <v>0.669015098377248</v>
      </c>
      <c r="I41" s="28">
        <f t="shared" si="8"/>
        <v>0.418117167018415</v>
      </c>
    </row>
    <row r="44" ht="32.5" customHeight="1" spans="1:9">
      <c r="A44" s="40" t="s">
        <v>36</v>
      </c>
      <c r="B44" s="40"/>
      <c r="C44" s="40"/>
      <c r="D44" s="40"/>
      <c r="E44" s="40"/>
    </row>
    <row r="45" ht="31" customHeight="1" spans="1:9">
      <c r="A45" s="40"/>
      <c r="B45" s="40"/>
      <c r="C45" s="40"/>
      <c r="D45" s="40"/>
      <c r="E45" s="40"/>
    </row>
  </sheetData>
  <mergeCells count="3">
    <mergeCell ref="A1:I1"/>
    <mergeCell ref="A22:I22"/>
    <mergeCell ref="A44:E4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D28" sqref="D28"/>
    </sheetView>
  </sheetViews>
  <sheetFormatPr defaultColWidth="9" defaultRowHeight="13.8"/>
  <cols>
    <col min="1" max="1" width="31.8333333333333" style="6" customWidth="1"/>
    <col min="2" max="2" width="17.3333333333333" style="6" customWidth="1"/>
    <col min="3" max="3" width="20.5833333333333" customWidth="1"/>
    <col min="4" max="4" width="27.0833333333333" customWidth="1"/>
    <col min="5" max="5" width="32" customWidth="1"/>
    <col min="6" max="6" width="17.5" customWidth="1"/>
    <col min="7" max="7" width="31.3333333333333" customWidth="1"/>
    <col min="8" max="8" width="35.5" customWidth="1"/>
    <col min="9" max="9" width="34.4166666666667" customWidth="1"/>
    <col min="10" max="10" width="15.8333333333333" customWidth="1"/>
  </cols>
  <sheetData>
    <row r="1" ht="28.5" customHeight="1" spans="1:10">
      <c r="A1" s="7" t="s">
        <v>0</v>
      </c>
    </row>
    <row r="2" s="5" customFormat="1" ht="20.4" spans="1:10">
      <c r="A2" s="8" t="s">
        <v>1</v>
      </c>
      <c r="B2" s="9" t="s">
        <v>2</v>
      </c>
      <c r="C2" s="9" t="s">
        <v>37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15.6" spans="1:10">
      <c r="A3" s="9" t="s">
        <v>10</v>
      </c>
      <c r="B3" s="10">
        <f>SUM(B4:B20)</f>
        <v>0</v>
      </c>
      <c r="C3" s="11"/>
      <c r="D3" s="10"/>
      <c r="E3" s="10"/>
      <c r="F3" s="10"/>
      <c r="G3" s="12" t="e">
        <f>SUM(G4:G20)</f>
        <v>#DIV/0!</v>
      </c>
      <c r="H3" s="13"/>
      <c r="I3" s="12" t="e">
        <f>SUM(I4:I20)</f>
        <v>#DIV/0!</v>
      </c>
    </row>
    <row r="4" ht="15.6" spans="1:10">
      <c r="A4" s="9" t="s">
        <v>11</v>
      </c>
      <c r="B4" s="10"/>
      <c r="C4" s="12" t="e">
        <f>B4/B$3*C$3</f>
        <v>#DIV/0!</v>
      </c>
      <c r="D4" s="10"/>
      <c r="E4" s="10"/>
      <c r="F4" s="14" t="e">
        <f>E4/D4</f>
        <v>#DIV/0!</v>
      </c>
      <c r="G4" s="12" t="e">
        <f>C4*F4</f>
        <v>#DIV/0!</v>
      </c>
      <c r="H4" s="15" t="e">
        <f>G4</f>
        <v>#DIV/0!</v>
      </c>
      <c r="I4" s="16" t="e">
        <f t="shared" ref="I4:I20" si="0">C4-H4</f>
        <v>#DIV/0!</v>
      </c>
    </row>
    <row r="5" ht="15.6" spans="1:10">
      <c r="A5" s="9" t="s">
        <v>12</v>
      </c>
      <c r="B5" s="10"/>
      <c r="C5" s="12" t="e">
        <f t="shared" ref="C5:C20" si="1">B5/B$3*C$3</f>
        <v>#DIV/0!</v>
      </c>
      <c r="D5" s="10"/>
      <c r="E5" s="10"/>
      <c r="F5" s="14" t="e">
        <f t="shared" ref="F5:F20" si="2">E5/D5</f>
        <v>#DIV/0!</v>
      </c>
      <c r="G5" s="12" t="e">
        <f t="shared" ref="G5:G20" si="3">C5*F5</f>
        <v>#DIV/0!</v>
      </c>
      <c r="H5" s="12" t="e">
        <f>G5/(G$3-G$4)*(H$3-H$4)</f>
        <v>#DIV/0!</v>
      </c>
      <c r="I5" s="16" t="e">
        <f t="shared" si="0"/>
        <v>#DIV/0!</v>
      </c>
      <c r="J5" s="17"/>
    </row>
    <row r="6" ht="15.6" spans="1:10">
      <c r="A6" s="9" t="s">
        <v>13</v>
      </c>
      <c r="B6" s="10"/>
      <c r="C6" s="12" t="e">
        <f t="shared" si="1"/>
        <v>#DIV/0!</v>
      </c>
      <c r="D6" s="10"/>
      <c r="E6" s="10"/>
      <c r="F6" s="14" t="e">
        <f t="shared" si="2"/>
        <v>#DIV/0!</v>
      </c>
      <c r="G6" s="12" t="e">
        <f t="shared" si="3"/>
        <v>#DIV/0!</v>
      </c>
      <c r="H6" s="12" t="e">
        <f t="shared" ref="H6:H20" si="4">G6/(G$3-G$4)*(H$3-H$4)</f>
        <v>#DIV/0!</v>
      </c>
      <c r="I6" s="16" t="e">
        <f t="shared" si="0"/>
        <v>#DIV/0!</v>
      </c>
      <c r="J6" s="17"/>
    </row>
    <row r="7" ht="15.6" spans="1:10">
      <c r="A7" s="9" t="s">
        <v>14</v>
      </c>
      <c r="B7" s="10"/>
      <c r="C7" s="12" t="e">
        <f t="shared" si="1"/>
        <v>#DIV/0!</v>
      </c>
      <c r="D7" s="10"/>
      <c r="E7" s="10"/>
      <c r="F7" s="14" t="e">
        <f t="shared" si="2"/>
        <v>#DIV/0!</v>
      </c>
      <c r="G7" s="12" t="e">
        <f t="shared" si="3"/>
        <v>#DIV/0!</v>
      </c>
      <c r="H7" s="12" t="e">
        <f t="shared" si="4"/>
        <v>#DIV/0!</v>
      </c>
      <c r="I7" s="16" t="e">
        <f t="shared" si="0"/>
        <v>#DIV/0!</v>
      </c>
      <c r="J7" s="17"/>
    </row>
    <row r="8" ht="15.6" spans="1:10">
      <c r="A8" s="9" t="s">
        <v>15</v>
      </c>
      <c r="B8" s="10"/>
      <c r="C8" s="12" t="e">
        <f t="shared" si="1"/>
        <v>#DIV/0!</v>
      </c>
      <c r="D8" s="10"/>
      <c r="E8" s="10"/>
      <c r="F8" s="14" t="e">
        <f t="shared" si="2"/>
        <v>#DIV/0!</v>
      </c>
      <c r="G8" s="12" t="e">
        <f t="shared" si="3"/>
        <v>#DIV/0!</v>
      </c>
      <c r="H8" s="12" t="e">
        <f t="shared" si="4"/>
        <v>#DIV/0!</v>
      </c>
      <c r="I8" s="16" t="e">
        <f t="shared" si="0"/>
        <v>#DIV/0!</v>
      </c>
      <c r="J8" s="17"/>
    </row>
    <row r="9" ht="15.6" spans="1:10">
      <c r="A9" s="9" t="s">
        <v>16</v>
      </c>
      <c r="B9" s="10"/>
      <c r="C9" s="12" t="e">
        <f t="shared" si="1"/>
        <v>#DIV/0!</v>
      </c>
      <c r="D9" s="10"/>
      <c r="E9" s="10"/>
      <c r="F9" s="14" t="e">
        <f t="shared" si="2"/>
        <v>#DIV/0!</v>
      </c>
      <c r="G9" s="12" t="e">
        <f t="shared" si="3"/>
        <v>#DIV/0!</v>
      </c>
      <c r="H9" s="12" t="e">
        <f t="shared" si="4"/>
        <v>#DIV/0!</v>
      </c>
      <c r="I9" s="16" t="e">
        <f t="shared" si="0"/>
        <v>#DIV/0!</v>
      </c>
      <c r="J9" s="17"/>
    </row>
    <row r="10" ht="15.6" spans="1:10">
      <c r="A10" s="9" t="s">
        <v>17</v>
      </c>
      <c r="B10" s="10"/>
      <c r="C10" s="12" t="e">
        <f t="shared" si="1"/>
        <v>#DIV/0!</v>
      </c>
      <c r="D10" s="10"/>
      <c r="E10" s="10"/>
      <c r="F10" s="14" t="e">
        <f t="shared" si="2"/>
        <v>#DIV/0!</v>
      </c>
      <c r="G10" s="12" t="e">
        <f t="shared" si="3"/>
        <v>#DIV/0!</v>
      </c>
      <c r="H10" s="12" t="e">
        <f t="shared" si="4"/>
        <v>#DIV/0!</v>
      </c>
      <c r="I10" s="16" t="e">
        <f t="shared" si="0"/>
        <v>#DIV/0!</v>
      </c>
      <c r="J10" s="17"/>
    </row>
    <row r="11" ht="15.6" spans="1:10">
      <c r="A11" s="9" t="s">
        <v>18</v>
      </c>
      <c r="B11" s="10"/>
      <c r="C11" s="12" t="e">
        <f t="shared" si="1"/>
        <v>#DIV/0!</v>
      </c>
      <c r="D11" s="10"/>
      <c r="E11" s="10"/>
      <c r="F11" s="14" t="e">
        <f t="shared" si="2"/>
        <v>#DIV/0!</v>
      </c>
      <c r="G11" s="12" t="e">
        <f t="shared" si="3"/>
        <v>#DIV/0!</v>
      </c>
      <c r="H11" s="12" t="e">
        <f t="shared" si="4"/>
        <v>#DIV/0!</v>
      </c>
      <c r="I11" s="16" t="e">
        <f t="shared" si="0"/>
        <v>#DIV/0!</v>
      </c>
      <c r="J11" s="17"/>
    </row>
    <row r="12" ht="15.6" spans="1:10">
      <c r="A12" s="9" t="s">
        <v>19</v>
      </c>
      <c r="B12" s="10"/>
      <c r="C12" s="12" t="e">
        <f t="shared" si="1"/>
        <v>#DIV/0!</v>
      </c>
      <c r="D12" s="10"/>
      <c r="E12" s="10"/>
      <c r="F12" s="14" t="e">
        <f t="shared" si="2"/>
        <v>#DIV/0!</v>
      </c>
      <c r="G12" s="12" t="e">
        <f t="shared" si="3"/>
        <v>#DIV/0!</v>
      </c>
      <c r="H12" s="12" t="e">
        <f t="shared" si="4"/>
        <v>#DIV/0!</v>
      </c>
      <c r="I12" s="16" t="e">
        <f t="shared" si="0"/>
        <v>#DIV/0!</v>
      </c>
      <c r="J12" s="17"/>
    </row>
    <row r="13" ht="15.6" spans="1:10">
      <c r="A13" s="9" t="s">
        <v>20</v>
      </c>
      <c r="B13" s="10"/>
      <c r="C13" s="12" t="e">
        <f t="shared" si="1"/>
        <v>#DIV/0!</v>
      </c>
      <c r="D13" s="10"/>
      <c r="E13" s="10"/>
      <c r="F13" s="14" t="e">
        <f t="shared" si="2"/>
        <v>#DIV/0!</v>
      </c>
      <c r="G13" s="12" t="e">
        <f t="shared" si="3"/>
        <v>#DIV/0!</v>
      </c>
      <c r="H13" s="12" t="e">
        <f t="shared" si="4"/>
        <v>#DIV/0!</v>
      </c>
      <c r="I13" s="16" t="e">
        <f t="shared" si="0"/>
        <v>#DIV/0!</v>
      </c>
      <c r="J13" s="17"/>
    </row>
    <row r="14" ht="15.6" spans="1:10">
      <c r="A14" s="9" t="s">
        <v>21</v>
      </c>
      <c r="B14" s="10"/>
      <c r="C14" s="12" t="e">
        <f t="shared" si="1"/>
        <v>#DIV/0!</v>
      </c>
      <c r="D14" s="10"/>
      <c r="E14" s="10"/>
      <c r="F14" s="14" t="e">
        <f t="shared" si="2"/>
        <v>#DIV/0!</v>
      </c>
      <c r="G14" s="12" t="e">
        <f t="shared" si="3"/>
        <v>#DIV/0!</v>
      </c>
      <c r="H14" s="12" t="e">
        <f t="shared" si="4"/>
        <v>#DIV/0!</v>
      </c>
      <c r="I14" s="16" t="e">
        <f t="shared" si="0"/>
        <v>#DIV/0!</v>
      </c>
      <c r="J14" s="17"/>
    </row>
    <row r="15" ht="15.6" spans="1:10">
      <c r="A15" s="9" t="s">
        <v>22</v>
      </c>
      <c r="B15" s="10"/>
      <c r="C15" s="12" t="e">
        <f t="shared" si="1"/>
        <v>#DIV/0!</v>
      </c>
      <c r="D15" s="10"/>
      <c r="E15" s="10"/>
      <c r="F15" s="14" t="e">
        <f t="shared" si="2"/>
        <v>#DIV/0!</v>
      </c>
      <c r="G15" s="12" t="e">
        <f t="shared" si="3"/>
        <v>#DIV/0!</v>
      </c>
      <c r="H15" s="12" t="e">
        <f t="shared" si="4"/>
        <v>#DIV/0!</v>
      </c>
      <c r="I15" s="16" t="e">
        <f t="shared" si="0"/>
        <v>#DIV/0!</v>
      </c>
      <c r="J15" s="17"/>
    </row>
    <row r="16" ht="15.6" spans="1:10">
      <c r="A16" s="9" t="s">
        <v>23</v>
      </c>
      <c r="B16" s="10"/>
      <c r="C16" s="12" t="e">
        <f t="shared" si="1"/>
        <v>#DIV/0!</v>
      </c>
      <c r="D16" s="10"/>
      <c r="E16" s="10"/>
      <c r="F16" s="14" t="e">
        <f t="shared" si="2"/>
        <v>#DIV/0!</v>
      </c>
      <c r="G16" s="12" t="e">
        <f t="shared" si="3"/>
        <v>#DIV/0!</v>
      </c>
      <c r="H16" s="12" t="e">
        <f t="shared" si="4"/>
        <v>#DIV/0!</v>
      </c>
      <c r="I16" s="16" t="e">
        <f t="shared" si="0"/>
        <v>#DIV/0!</v>
      </c>
      <c r="J16" s="17"/>
    </row>
    <row r="17" ht="15.6" spans="1:10">
      <c r="A17" s="9" t="s">
        <v>24</v>
      </c>
      <c r="B17" s="10"/>
      <c r="C17" s="12" t="e">
        <f t="shared" si="1"/>
        <v>#DIV/0!</v>
      </c>
      <c r="D17" s="10"/>
      <c r="E17" s="10"/>
      <c r="F17" s="14" t="e">
        <f t="shared" si="2"/>
        <v>#DIV/0!</v>
      </c>
      <c r="G17" s="12" t="e">
        <f t="shared" si="3"/>
        <v>#DIV/0!</v>
      </c>
      <c r="H17" s="12" t="e">
        <f t="shared" si="4"/>
        <v>#DIV/0!</v>
      </c>
      <c r="I17" s="16" t="e">
        <f t="shared" si="0"/>
        <v>#DIV/0!</v>
      </c>
      <c r="J17" s="17"/>
    </row>
    <row r="18" ht="15.6" spans="1:10">
      <c r="A18" s="9" t="s">
        <v>25</v>
      </c>
      <c r="B18" s="10"/>
      <c r="C18" s="12" t="e">
        <f t="shared" si="1"/>
        <v>#DIV/0!</v>
      </c>
      <c r="D18" s="10"/>
      <c r="E18" s="10"/>
      <c r="F18" s="14" t="e">
        <f t="shared" si="2"/>
        <v>#DIV/0!</v>
      </c>
      <c r="G18" s="12" t="e">
        <f t="shared" si="3"/>
        <v>#DIV/0!</v>
      </c>
      <c r="H18" s="12" t="e">
        <f t="shared" si="4"/>
        <v>#DIV/0!</v>
      </c>
      <c r="I18" s="16" t="e">
        <f t="shared" si="0"/>
        <v>#DIV/0!</v>
      </c>
      <c r="J18" s="17"/>
    </row>
    <row r="19" ht="15.6" spans="1:10">
      <c r="A19" s="9" t="s">
        <v>26</v>
      </c>
      <c r="B19" s="10"/>
      <c r="C19" s="12" t="e">
        <f t="shared" si="1"/>
        <v>#DIV/0!</v>
      </c>
      <c r="D19" s="10"/>
      <c r="E19" s="10"/>
      <c r="F19" s="14" t="e">
        <f t="shared" si="2"/>
        <v>#DIV/0!</v>
      </c>
      <c r="G19" s="12" t="e">
        <f t="shared" si="3"/>
        <v>#DIV/0!</v>
      </c>
      <c r="H19" s="12" t="e">
        <f t="shared" si="4"/>
        <v>#DIV/0!</v>
      </c>
      <c r="I19" s="16" t="e">
        <f t="shared" si="0"/>
        <v>#DIV/0!</v>
      </c>
      <c r="J19" s="17"/>
    </row>
    <row r="20" ht="15.6" spans="1:10">
      <c r="A20" s="9" t="s">
        <v>27</v>
      </c>
      <c r="B20" s="10"/>
      <c r="C20" s="12" t="e">
        <f t="shared" si="1"/>
        <v>#DIV/0!</v>
      </c>
      <c r="D20" s="10"/>
      <c r="E20" s="10"/>
      <c r="F20" s="14" t="e">
        <f t="shared" si="2"/>
        <v>#DIV/0!</v>
      </c>
      <c r="G20" s="12" t="e">
        <f t="shared" si="3"/>
        <v>#DIV/0!</v>
      </c>
      <c r="H20" s="12" t="e">
        <f t="shared" si="4"/>
        <v>#DIV/0!</v>
      </c>
      <c r="I20" s="16" t="e">
        <f t="shared" si="0"/>
        <v>#DIV/0!</v>
      </c>
      <c r="J20" s="17"/>
    </row>
    <row r="22" ht="29.5" customHeight="1" spans="1:10">
      <c r="A22" s="7" t="s">
        <v>28</v>
      </c>
    </row>
    <row r="23" s="5" customFormat="1" ht="20.4" spans="1:10">
      <c r="A23" s="8" t="s">
        <v>1</v>
      </c>
      <c r="B23" s="9" t="s">
        <v>29</v>
      </c>
      <c r="C23" s="9" t="s">
        <v>30</v>
      </c>
      <c r="D23" s="9" t="s">
        <v>31</v>
      </c>
      <c r="E23" s="9" t="s">
        <v>32</v>
      </c>
      <c r="F23" s="9"/>
      <c r="G23" s="9" t="s">
        <v>33</v>
      </c>
      <c r="H23" s="9" t="s">
        <v>34</v>
      </c>
      <c r="I23" s="9" t="s">
        <v>35</v>
      </c>
    </row>
    <row r="24" ht="15.6" spans="1:10">
      <c r="A24" s="9" t="s">
        <v>10</v>
      </c>
      <c r="B24" s="10"/>
      <c r="C24" s="10"/>
      <c r="D24" s="12" t="e">
        <f>SUM(D25:D41)</f>
        <v>#DIV/0!</v>
      </c>
      <c r="E24" s="12" t="e">
        <f>SUM(E25:E41)</f>
        <v>#DIV/0!</v>
      </c>
      <c r="F24" s="18"/>
      <c r="G24" s="13"/>
      <c r="H24" s="13"/>
      <c r="I24" s="12" t="e">
        <f>SUM(I25:I41)</f>
        <v>#DIV/0!</v>
      </c>
    </row>
    <row r="25" ht="15.6" spans="1:10">
      <c r="A25" s="9" t="s">
        <v>11</v>
      </c>
      <c r="B25" s="10"/>
      <c r="C25" s="10"/>
      <c r="D25" s="12" t="e">
        <f>C4*B25</f>
        <v>#DIV/0!</v>
      </c>
      <c r="E25" s="12" t="e">
        <f>H4*C25</f>
        <v>#DIV/0!</v>
      </c>
      <c r="F25" s="18"/>
      <c r="G25" s="12" t="e">
        <f>D25/D$24*G$24</f>
        <v>#DIV/0!</v>
      </c>
      <c r="H25" s="19" t="e">
        <f>G25</f>
        <v>#DIV/0!</v>
      </c>
      <c r="I25" s="12" t="e">
        <f t="shared" ref="I25:I41" si="5">G25-H25</f>
        <v>#DIV/0!</v>
      </c>
    </row>
    <row r="26" ht="15.6" spans="1:10">
      <c r="A26" s="9" t="s">
        <v>12</v>
      </c>
      <c r="B26" s="10"/>
      <c r="C26" s="10"/>
      <c r="D26" s="12" t="e">
        <f t="shared" ref="D26:D41" si="6">C5*B26</f>
        <v>#DIV/0!</v>
      </c>
      <c r="E26" s="12" t="e">
        <f t="shared" ref="E26:E41" si="7">H5*C26</f>
        <v>#DIV/0!</v>
      </c>
      <c r="F26" s="18"/>
      <c r="G26" s="12" t="e">
        <f t="shared" ref="G26:G41" si="8">D26/D$24*G$24</f>
        <v>#DIV/0!</v>
      </c>
      <c r="H26" s="20" t="e">
        <f>E26/(E$24-E$25)*(H$24-H$25)</f>
        <v>#DIV/0!</v>
      </c>
      <c r="I26" s="12" t="e">
        <f t="shared" si="5"/>
        <v>#DIV/0!</v>
      </c>
    </row>
    <row r="27" ht="15.6" spans="1:10">
      <c r="A27" s="9" t="s">
        <v>13</v>
      </c>
      <c r="B27" s="10"/>
      <c r="C27" s="10"/>
      <c r="D27" s="12" t="e">
        <f t="shared" si="6"/>
        <v>#DIV/0!</v>
      </c>
      <c r="E27" s="12" t="e">
        <f t="shared" si="7"/>
        <v>#DIV/0!</v>
      </c>
      <c r="F27" s="18"/>
      <c r="G27" s="12" t="e">
        <f t="shared" si="8"/>
        <v>#DIV/0!</v>
      </c>
      <c r="H27" s="20" t="e">
        <f t="shared" ref="H27:H41" si="9">E27/(E$24-E$25)*(H$24-H$25)</f>
        <v>#DIV/0!</v>
      </c>
      <c r="I27" s="12" t="e">
        <f t="shared" si="5"/>
        <v>#DIV/0!</v>
      </c>
    </row>
    <row r="28" ht="15.6" spans="1:10">
      <c r="A28" s="9" t="s">
        <v>14</v>
      </c>
      <c r="B28" s="10"/>
      <c r="C28" s="10"/>
      <c r="D28" s="12" t="e">
        <f t="shared" si="6"/>
        <v>#DIV/0!</v>
      </c>
      <c r="E28" s="12" t="e">
        <f t="shared" si="7"/>
        <v>#DIV/0!</v>
      </c>
      <c r="F28" s="18"/>
      <c r="G28" s="12" t="e">
        <f t="shared" si="8"/>
        <v>#DIV/0!</v>
      </c>
      <c r="H28" s="20" t="e">
        <f t="shared" si="9"/>
        <v>#DIV/0!</v>
      </c>
      <c r="I28" s="12" t="e">
        <f t="shared" si="5"/>
        <v>#DIV/0!</v>
      </c>
    </row>
    <row r="29" ht="15.6" spans="1:10">
      <c r="A29" s="9" t="s">
        <v>15</v>
      </c>
      <c r="B29" s="10"/>
      <c r="C29" s="10"/>
      <c r="D29" s="12" t="e">
        <f t="shared" si="6"/>
        <v>#DIV/0!</v>
      </c>
      <c r="E29" s="12" t="e">
        <f t="shared" si="7"/>
        <v>#DIV/0!</v>
      </c>
      <c r="F29" s="18"/>
      <c r="G29" s="12" t="e">
        <f t="shared" si="8"/>
        <v>#DIV/0!</v>
      </c>
      <c r="H29" s="20" t="e">
        <f t="shared" si="9"/>
        <v>#DIV/0!</v>
      </c>
      <c r="I29" s="12" t="e">
        <f t="shared" si="5"/>
        <v>#DIV/0!</v>
      </c>
    </row>
    <row r="30" ht="15.6" spans="1:10">
      <c r="A30" s="9" t="s">
        <v>16</v>
      </c>
      <c r="B30" s="10"/>
      <c r="C30" s="10"/>
      <c r="D30" s="12" t="e">
        <f t="shared" si="6"/>
        <v>#DIV/0!</v>
      </c>
      <c r="E30" s="12" t="e">
        <f t="shared" si="7"/>
        <v>#DIV/0!</v>
      </c>
      <c r="F30" s="18"/>
      <c r="G30" s="12" t="e">
        <f t="shared" si="8"/>
        <v>#DIV/0!</v>
      </c>
      <c r="H30" s="20" t="e">
        <f t="shared" si="9"/>
        <v>#DIV/0!</v>
      </c>
      <c r="I30" s="12" t="e">
        <f t="shared" si="5"/>
        <v>#DIV/0!</v>
      </c>
    </row>
    <row r="31" ht="15.6" spans="1:10">
      <c r="A31" s="9" t="s">
        <v>17</v>
      </c>
      <c r="B31" s="10"/>
      <c r="C31" s="10"/>
      <c r="D31" s="12" t="e">
        <f t="shared" si="6"/>
        <v>#DIV/0!</v>
      </c>
      <c r="E31" s="12" t="e">
        <f t="shared" si="7"/>
        <v>#DIV/0!</v>
      </c>
      <c r="F31" s="18"/>
      <c r="G31" s="12" t="e">
        <f t="shared" si="8"/>
        <v>#DIV/0!</v>
      </c>
      <c r="H31" s="20" t="e">
        <f t="shared" si="9"/>
        <v>#DIV/0!</v>
      </c>
      <c r="I31" s="12" t="e">
        <f t="shared" si="5"/>
        <v>#DIV/0!</v>
      </c>
    </row>
    <row r="32" ht="15.6" spans="1:10">
      <c r="A32" s="9" t="s">
        <v>18</v>
      </c>
      <c r="B32" s="10"/>
      <c r="C32" s="10"/>
      <c r="D32" s="12" t="e">
        <f t="shared" si="6"/>
        <v>#DIV/0!</v>
      </c>
      <c r="E32" s="12" t="e">
        <f t="shared" si="7"/>
        <v>#DIV/0!</v>
      </c>
      <c r="F32" s="18"/>
      <c r="G32" s="12" t="e">
        <f t="shared" si="8"/>
        <v>#DIV/0!</v>
      </c>
      <c r="H32" s="20" t="e">
        <f t="shared" si="9"/>
        <v>#DIV/0!</v>
      </c>
      <c r="I32" s="12" t="e">
        <f t="shared" si="5"/>
        <v>#DIV/0!</v>
      </c>
    </row>
    <row r="33" ht="15.6" spans="1:9">
      <c r="A33" s="9" t="s">
        <v>19</v>
      </c>
      <c r="B33" s="10"/>
      <c r="C33" s="10"/>
      <c r="D33" s="12" t="e">
        <f t="shared" si="6"/>
        <v>#DIV/0!</v>
      </c>
      <c r="E33" s="12" t="e">
        <f t="shared" si="7"/>
        <v>#DIV/0!</v>
      </c>
      <c r="F33" s="18"/>
      <c r="G33" s="12" t="e">
        <f t="shared" si="8"/>
        <v>#DIV/0!</v>
      </c>
      <c r="H33" s="20" t="e">
        <f t="shared" si="9"/>
        <v>#DIV/0!</v>
      </c>
      <c r="I33" s="12" t="e">
        <f t="shared" si="5"/>
        <v>#DIV/0!</v>
      </c>
    </row>
    <row r="34" ht="15.6" spans="1:9">
      <c r="A34" s="9" t="s">
        <v>20</v>
      </c>
      <c r="B34" s="10"/>
      <c r="C34" s="10"/>
      <c r="D34" s="12" t="e">
        <f t="shared" si="6"/>
        <v>#DIV/0!</v>
      </c>
      <c r="E34" s="12" t="e">
        <f t="shared" si="7"/>
        <v>#DIV/0!</v>
      </c>
      <c r="F34" s="18"/>
      <c r="G34" s="12" t="e">
        <f t="shared" si="8"/>
        <v>#DIV/0!</v>
      </c>
      <c r="H34" s="20" t="e">
        <f t="shared" si="9"/>
        <v>#DIV/0!</v>
      </c>
      <c r="I34" s="12" t="e">
        <f t="shared" si="5"/>
        <v>#DIV/0!</v>
      </c>
    </row>
    <row r="35" ht="15.6" spans="1:9">
      <c r="A35" s="9" t="s">
        <v>21</v>
      </c>
      <c r="B35" s="10"/>
      <c r="C35" s="10"/>
      <c r="D35" s="12" t="e">
        <f t="shared" si="6"/>
        <v>#DIV/0!</v>
      </c>
      <c r="E35" s="12" t="e">
        <f t="shared" si="7"/>
        <v>#DIV/0!</v>
      </c>
      <c r="F35" s="18"/>
      <c r="G35" s="12" t="e">
        <f t="shared" si="8"/>
        <v>#DIV/0!</v>
      </c>
      <c r="H35" s="20" t="e">
        <f t="shared" si="9"/>
        <v>#DIV/0!</v>
      </c>
      <c r="I35" s="12" t="e">
        <f t="shared" si="5"/>
        <v>#DIV/0!</v>
      </c>
    </row>
    <row r="36" ht="15.6" spans="1:9">
      <c r="A36" s="9" t="s">
        <v>22</v>
      </c>
      <c r="B36" s="10"/>
      <c r="C36" s="10"/>
      <c r="D36" s="12" t="e">
        <f t="shared" si="6"/>
        <v>#DIV/0!</v>
      </c>
      <c r="E36" s="12" t="e">
        <f t="shared" si="7"/>
        <v>#DIV/0!</v>
      </c>
      <c r="F36" s="18"/>
      <c r="G36" s="12" t="e">
        <f t="shared" si="8"/>
        <v>#DIV/0!</v>
      </c>
      <c r="H36" s="20" t="e">
        <f t="shared" si="9"/>
        <v>#DIV/0!</v>
      </c>
      <c r="I36" s="12" t="e">
        <f t="shared" si="5"/>
        <v>#DIV/0!</v>
      </c>
    </row>
    <row r="37" ht="15.6" spans="1:9">
      <c r="A37" s="9" t="s">
        <v>23</v>
      </c>
      <c r="B37" s="10"/>
      <c r="C37" s="10"/>
      <c r="D37" s="12" t="e">
        <f t="shared" si="6"/>
        <v>#DIV/0!</v>
      </c>
      <c r="E37" s="12" t="e">
        <f t="shared" si="7"/>
        <v>#DIV/0!</v>
      </c>
      <c r="F37" s="18"/>
      <c r="G37" s="12" t="e">
        <f t="shared" si="8"/>
        <v>#DIV/0!</v>
      </c>
      <c r="H37" s="20" t="e">
        <f t="shared" si="9"/>
        <v>#DIV/0!</v>
      </c>
      <c r="I37" s="12" t="e">
        <f t="shared" si="5"/>
        <v>#DIV/0!</v>
      </c>
    </row>
    <row r="38" ht="15.6" spans="1:9">
      <c r="A38" s="9" t="s">
        <v>24</v>
      </c>
      <c r="B38" s="10"/>
      <c r="C38" s="10"/>
      <c r="D38" s="12" t="e">
        <f t="shared" si="6"/>
        <v>#DIV/0!</v>
      </c>
      <c r="E38" s="12" t="e">
        <f t="shared" si="7"/>
        <v>#DIV/0!</v>
      </c>
      <c r="F38" s="18"/>
      <c r="G38" s="12" t="e">
        <f t="shared" si="8"/>
        <v>#DIV/0!</v>
      </c>
      <c r="H38" s="20" t="e">
        <f t="shared" si="9"/>
        <v>#DIV/0!</v>
      </c>
      <c r="I38" s="12" t="e">
        <f t="shared" si="5"/>
        <v>#DIV/0!</v>
      </c>
    </row>
    <row r="39" ht="15.6" spans="1:9">
      <c r="A39" s="9" t="s">
        <v>25</v>
      </c>
      <c r="B39" s="10"/>
      <c r="C39" s="10"/>
      <c r="D39" s="12" t="e">
        <f t="shared" si="6"/>
        <v>#DIV/0!</v>
      </c>
      <c r="E39" s="12" t="e">
        <f t="shared" si="7"/>
        <v>#DIV/0!</v>
      </c>
      <c r="F39" s="18"/>
      <c r="G39" s="12" t="e">
        <f t="shared" si="8"/>
        <v>#DIV/0!</v>
      </c>
      <c r="H39" s="20" t="e">
        <f t="shared" si="9"/>
        <v>#DIV/0!</v>
      </c>
      <c r="I39" s="12" t="e">
        <f t="shared" si="5"/>
        <v>#DIV/0!</v>
      </c>
    </row>
    <row r="40" ht="15.6" spans="1:9">
      <c r="A40" s="9" t="s">
        <v>26</v>
      </c>
      <c r="B40" s="10"/>
      <c r="C40" s="10"/>
      <c r="D40" s="12" t="e">
        <f t="shared" si="6"/>
        <v>#DIV/0!</v>
      </c>
      <c r="E40" s="12" t="e">
        <f t="shared" si="7"/>
        <v>#DIV/0!</v>
      </c>
      <c r="F40" s="18"/>
      <c r="G40" s="12" t="e">
        <f t="shared" si="8"/>
        <v>#DIV/0!</v>
      </c>
      <c r="H40" s="20" t="e">
        <f t="shared" si="9"/>
        <v>#DIV/0!</v>
      </c>
      <c r="I40" s="12" t="e">
        <f t="shared" si="5"/>
        <v>#DIV/0!</v>
      </c>
    </row>
    <row r="41" ht="15.6" spans="1:9">
      <c r="A41" s="9" t="s">
        <v>27</v>
      </c>
      <c r="B41" s="10"/>
      <c r="C41" s="10"/>
      <c r="D41" s="12" t="e">
        <f t="shared" si="6"/>
        <v>#DIV/0!</v>
      </c>
      <c r="E41" s="12" t="e">
        <f t="shared" si="7"/>
        <v>#DIV/0!</v>
      </c>
      <c r="F41" s="18"/>
      <c r="G41" s="12" t="e">
        <f t="shared" si="8"/>
        <v>#DIV/0!</v>
      </c>
      <c r="H41" s="20" t="e">
        <f t="shared" si="9"/>
        <v>#DIV/0!</v>
      </c>
      <c r="I41" s="12" t="e">
        <f t="shared" si="5"/>
        <v>#DIV/0!</v>
      </c>
    </row>
    <row r="44" ht="32.5" customHeight="1" spans="1:9">
      <c r="A44" s="21" t="s">
        <v>38</v>
      </c>
    </row>
    <row r="45" ht="31" customHeight="1" spans="1:9">
      <c r="A45" s="22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H6" sqref="H6"/>
    </sheetView>
  </sheetViews>
  <sheetFormatPr defaultColWidth="9" defaultRowHeight="13.8" outlineLevelCol="2"/>
  <cols>
    <col min="2" max="2" width="15.6666666666667" customWidth="1"/>
    <col min="3" max="3" width="26.1666666666667" customWidth="1"/>
  </cols>
  <sheetData>
    <row r="1" spans="1:3">
      <c r="B1" t="s">
        <v>39</v>
      </c>
      <c r="C1" t="s">
        <v>40</v>
      </c>
    </row>
    <row r="2" spans="1:3">
      <c r="A2">
        <v>1</v>
      </c>
      <c r="B2" s="1">
        <v>166.75</v>
      </c>
      <c r="C2" s="2">
        <v>3372.3</v>
      </c>
    </row>
    <row r="3" spans="1:3">
      <c r="A3">
        <v>2</v>
      </c>
      <c r="B3" s="1">
        <v>119.02</v>
      </c>
      <c r="C3" s="2">
        <v>2275.07</v>
      </c>
    </row>
    <row r="4" spans="1:3">
      <c r="A4">
        <v>3</v>
      </c>
      <c r="B4" s="1">
        <v>145.46</v>
      </c>
      <c r="C4" s="2">
        <v>2763.22</v>
      </c>
    </row>
    <row r="5" spans="1:3">
      <c r="A5">
        <v>4</v>
      </c>
      <c r="B5" s="1">
        <v>152.79</v>
      </c>
      <c r="C5" s="2">
        <v>3062.38</v>
      </c>
    </row>
    <row r="6" spans="1:3">
      <c r="A6">
        <v>5</v>
      </c>
      <c r="B6" s="3">
        <v>162.71</v>
      </c>
      <c r="C6" s="2">
        <v>3100.35</v>
      </c>
    </row>
    <row r="7" spans="1:3">
      <c r="A7">
        <v>6</v>
      </c>
      <c r="B7" s="3">
        <v>185.57</v>
      </c>
      <c r="C7" s="2">
        <v>3400.68</v>
      </c>
    </row>
    <row r="8" spans="1:3">
      <c r="A8">
        <v>7</v>
      </c>
      <c r="B8" s="3">
        <v>179.42</v>
      </c>
      <c r="C8" s="2">
        <v>3462.17</v>
      </c>
    </row>
    <row r="9" spans="1:3">
      <c r="A9">
        <v>8</v>
      </c>
      <c r="B9" s="3">
        <v>169.28</v>
      </c>
      <c r="C9" s="2">
        <v>3424.53</v>
      </c>
    </row>
    <row r="10" spans="1:3">
      <c r="A10">
        <v>9</v>
      </c>
      <c r="B10" s="3">
        <v>174.05</v>
      </c>
      <c r="C10" s="2">
        <v>3218.97</v>
      </c>
    </row>
    <row r="11" spans="1:3">
      <c r="A11">
        <v>10</v>
      </c>
      <c r="B11" s="4">
        <v>177.58</v>
      </c>
      <c r="C11">
        <v>3327.63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X月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WPS_1644490710</cp:lastModifiedBy>
  <dcterms:created xsi:type="dcterms:W3CDTF">2015-06-05T18:19:00Z</dcterms:created>
  <dcterms:modified xsi:type="dcterms:W3CDTF">2026-09-03T07:18:19Z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4E63F8A44CF7488181A832987948BE00_13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